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Utilisateur\Documents\Zoom\"/>
    </mc:Choice>
  </mc:AlternateContent>
  <xr:revisionPtr revIDLastSave="0" documentId="8_{247BBE67-8CB1-4602-9CD0-05FDBAA187EF}" xr6:coauthVersionLast="47" xr6:coauthVersionMax="47" xr10:uidLastSave="{00000000-0000-0000-0000-000000000000}"/>
  <workbookProtection workbookPassword="FC0C" lockStructure="1"/>
  <bookViews>
    <workbookView xWindow="-120" yWindow="-120" windowWidth="24240" windowHeight="13140" firstSheet="1" activeTab="1" xr2:uid="{00000000-000D-0000-FFFF-FFFF00000000}"/>
  </bookViews>
  <sheets>
    <sheet name="Eq CDC" sheetId="2" state="hidden" r:id="rId1"/>
    <sheet name="CDC" sheetId="1" r:id="rId2"/>
  </sheets>
  <definedNames>
    <definedName name="_xlnm._FilterDatabase" localSheetId="0" hidden="1">'Eq CDC'!$B$1:$Q$71</definedName>
    <definedName name="Choix2014">CDC!$G$1:$G$4</definedName>
    <definedName name="_xlnm.Print_Area" localSheetId="1">CDC!$A$1:$F$77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1" l="1"/>
  <c r="M83" i="2"/>
  <c r="M82" i="2"/>
  <c r="M81" i="2"/>
  <c r="M80" i="2"/>
  <c r="M79" i="2"/>
  <c r="M78" i="2"/>
  <c r="M77" i="2"/>
  <c r="M76" i="2"/>
  <c r="L75" i="2"/>
  <c r="M75" i="2" s="1"/>
  <c r="M74" i="2"/>
  <c r="M73" i="2"/>
  <c r="B71" i="2"/>
  <c r="P69" i="2"/>
  <c r="O69" i="2"/>
  <c r="P68" i="2"/>
  <c r="O68" i="2"/>
  <c r="Q68" i="2" s="1"/>
  <c r="P67" i="2"/>
  <c r="O67" i="2"/>
  <c r="Q67" i="2" s="1"/>
  <c r="P70" i="2"/>
  <c r="O70" i="2"/>
  <c r="Q70" i="2" s="1"/>
  <c r="P66" i="2"/>
  <c r="O66" i="2"/>
  <c r="P65" i="2"/>
  <c r="O65" i="2"/>
  <c r="P64" i="2"/>
  <c r="O64" i="2"/>
  <c r="Q64" i="2"/>
  <c r="P63" i="2"/>
  <c r="O63" i="2"/>
  <c r="Q63" i="2" s="1"/>
  <c r="P62" i="2"/>
  <c r="O62" i="2"/>
  <c r="P61" i="2"/>
  <c r="O61" i="2"/>
  <c r="Q61" i="2" s="1"/>
  <c r="P60" i="2"/>
  <c r="O60" i="2"/>
  <c r="Q60" i="2" s="1"/>
  <c r="P59" i="2"/>
  <c r="O59" i="2"/>
  <c r="P58" i="2"/>
  <c r="O58" i="2"/>
  <c r="Q58" i="2" s="1"/>
  <c r="P57" i="2"/>
  <c r="O57" i="2"/>
  <c r="Q57" i="2" s="1"/>
  <c r="P56" i="2"/>
  <c r="O56" i="2"/>
  <c r="Q56" i="2" s="1"/>
  <c r="P54" i="2"/>
  <c r="O54" i="2"/>
  <c r="P53" i="2"/>
  <c r="O53" i="2"/>
  <c r="P52" i="2"/>
  <c r="O52" i="2"/>
  <c r="Q52" i="2"/>
  <c r="P51" i="2"/>
  <c r="O51" i="2"/>
  <c r="Q51" i="2" s="1"/>
  <c r="P50" i="2"/>
  <c r="O50" i="2"/>
  <c r="Q50" i="2" s="1"/>
  <c r="P49" i="2"/>
  <c r="O49" i="2"/>
  <c r="Q49" i="2" s="1"/>
  <c r="P48" i="2"/>
  <c r="Q48" i="2" s="1"/>
  <c r="O48" i="2"/>
  <c r="P47" i="2"/>
  <c r="O47" i="2"/>
  <c r="P46" i="2"/>
  <c r="O46" i="2"/>
  <c r="P45" i="2"/>
  <c r="O45" i="2"/>
  <c r="Q45" i="2" s="1"/>
  <c r="P44" i="2"/>
  <c r="Q44" i="2" s="1"/>
  <c r="O44" i="2"/>
  <c r="P43" i="2"/>
  <c r="O43" i="2"/>
  <c r="P55" i="2"/>
  <c r="O55" i="2"/>
  <c r="Q55" i="2"/>
  <c r="P42" i="2"/>
  <c r="O42" i="2"/>
  <c r="P41" i="2"/>
  <c r="O41" i="2"/>
  <c r="Q41" i="2" s="1"/>
  <c r="P40" i="2"/>
  <c r="O40" i="2"/>
  <c r="Q40" i="2" s="1"/>
  <c r="P39" i="2"/>
  <c r="O39" i="2"/>
  <c r="P38" i="2"/>
  <c r="Q38" i="2" s="1"/>
  <c r="O38" i="2"/>
  <c r="P37" i="2"/>
  <c r="O37" i="2"/>
  <c r="P36" i="2"/>
  <c r="O36" i="2"/>
  <c r="Q36" i="2"/>
  <c r="P35" i="2"/>
  <c r="O35" i="2"/>
  <c r="Q35" i="2" s="1"/>
  <c r="P34" i="2"/>
  <c r="Q34" i="2" s="1"/>
  <c r="O34" i="2"/>
  <c r="P33" i="2"/>
  <c r="O33" i="2"/>
  <c r="P32" i="2"/>
  <c r="Q32" i="2" s="1"/>
  <c r="O32" i="2"/>
  <c r="P31" i="2"/>
  <c r="O31" i="2"/>
  <c r="Q31" i="2" s="1"/>
  <c r="P30" i="2"/>
  <c r="O30" i="2"/>
  <c r="Q30" i="2" s="1"/>
  <c r="P29" i="2"/>
  <c r="O29" i="2"/>
  <c r="Q29" i="2" s="1"/>
  <c r="P28" i="2"/>
  <c r="O28" i="2"/>
  <c r="P27" i="2"/>
  <c r="Q27" i="2" s="1"/>
  <c r="O27" i="2"/>
  <c r="P26" i="2"/>
  <c r="O26" i="2"/>
  <c r="P25" i="2"/>
  <c r="O25" i="2"/>
  <c r="P24" i="2"/>
  <c r="O24" i="2"/>
  <c r="Q24" i="2"/>
  <c r="P23" i="2"/>
  <c r="O23" i="2"/>
  <c r="Q23" i="2" s="1"/>
  <c r="P20" i="2"/>
  <c r="Q20" i="2"/>
  <c r="O20" i="2"/>
  <c r="P22" i="2"/>
  <c r="O22" i="2"/>
  <c r="Q22" i="2"/>
  <c r="P21" i="2"/>
  <c r="O21" i="2"/>
  <c r="P19" i="2"/>
  <c r="O19" i="2"/>
  <c r="Q19" i="2" s="1"/>
  <c r="P18" i="2"/>
  <c r="O18" i="2"/>
  <c r="Q18" i="2" s="1"/>
  <c r="P17" i="2"/>
  <c r="Q17" i="2" s="1"/>
  <c r="O17" i="2"/>
  <c r="P16" i="2"/>
  <c r="O16" i="2"/>
  <c r="P15" i="2"/>
  <c r="Q15" i="2"/>
  <c r="O15" i="2"/>
  <c r="P14" i="2"/>
  <c r="Q14" i="2" s="1"/>
  <c r="O14" i="2"/>
  <c r="P13" i="2"/>
  <c r="O13" i="2"/>
  <c r="Q13" i="2" s="1"/>
  <c r="P12" i="2"/>
  <c r="Q12" i="2" s="1"/>
  <c r="O12" i="2"/>
  <c r="P11" i="2"/>
  <c r="O11" i="2"/>
  <c r="P10" i="2"/>
  <c r="O10" i="2"/>
  <c r="Q10" i="2"/>
  <c r="P9" i="2"/>
  <c r="O9" i="2"/>
  <c r="Q9" i="2" s="1"/>
  <c r="P8" i="2"/>
  <c r="Q8" i="2" s="1"/>
  <c r="O8" i="2"/>
  <c r="P7" i="2"/>
  <c r="O7" i="2"/>
  <c r="P6" i="2"/>
  <c r="Q6" i="2" s="1"/>
  <c r="O6" i="2"/>
  <c r="P5" i="2"/>
  <c r="O5" i="2"/>
  <c r="P4" i="2"/>
  <c r="O4" i="2"/>
  <c r="Q4" i="2" s="1"/>
  <c r="P3" i="2"/>
  <c r="O3" i="2"/>
  <c r="Q3" i="2" s="1"/>
  <c r="P2" i="2"/>
  <c r="O2" i="2"/>
  <c r="C29" i="1"/>
  <c r="C31" i="1"/>
  <c r="C33" i="1"/>
  <c r="C21" i="1"/>
  <c r="C30" i="1"/>
  <c r="C32" i="1"/>
  <c r="C20" i="1"/>
  <c r="C22" i="1"/>
  <c r="F14" i="1"/>
  <c r="Q21" i="2"/>
  <c r="Q43" i="2"/>
  <c r="D6" i="1"/>
  <c r="N83" i="2"/>
  <c r="Q46" i="2"/>
  <c r="N81" i="2" l="1"/>
  <c r="P71" i="2"/>
  <c r="Q11" i="2"/>
  <c r="Q25" i="2"/>
  <c r="Q37" i="2"/>
  <c r="Q39" i="2"/>
  <c r="Q42" i="2"/>
  <c r="Q53" i="2"/>
  <c r="Q59" i="2"/>
  <c r="Q65" i="2"/>
  <c r="Q69" i="2"/>
  <c r="Q2" i="2"/>
  <c r="Q5" i="2"/>
  <c r="Q7" i="2"/>
  <c r="Q16" i="2"/>
  <c r="Q26" i="2"/>
  <c r="Q28" i="2"/>
  <c r="Q33" i="2"/>
  <c r="Q47" i="2"/>
  <c r="Q54" i="2"/>
  <c r="Q62" i="2"/>
  <c r="Q66" i="2"/>
  <c r="D54" i="1"/>
  <c r="O71" i="2"/>
  <c r="E14" i="1"/>
  <c r="D55" i="1"/>
  <c r="Q71" i="2" l="1"/>
</calcChain>
</file>

<file path=xl/sharedStrings.xml><?xml version="1.0" encoding="utf-8"?>
<sst xmlns="http://schemas.openxmlformats.org/spreadsheetml/2006/main" count="337" uniqueCount="153">
  <si>
    <t>Maintien de l'inscription</t>
  </si>
  <si>
    <t>Fédération Française de Pétanque et de Jeu Provençal</t>
  </si>
  <si>
    <t>Championnat des Clubs</t>
  </si>
  <si>
    <t>Nouvelle inscription</t>
  </si>
  <si>
    <t>Comité de Maine et Loire</t>
  </si>
  <si>
    <t>CLUB :</t>
  </si>
  <si>
    <t>Féminin</t>
  </si>
  <si>
    <t>Traditionnel</t>
  </si>
  <si>
    <t>Equipe A</t>
  </si>
  <si>
    <t>Equipe B</t>
  </si>
  <si>
    <t>Equipe C</t>
  </si>
  <si>
    <t>CDC, CRC, CNC  TRADITIONNELS</t>
  </si>
  <si>
    <t>Equipe D</t>
  </si>
  <si>
    <t>Equipe E</t>
  </si>
  <si>
    <t>PLATEAUX:</t>
  </si>
  <si>
    <t>Nombre de terrains disponibles</t>
  </si>
  <si>
    <t>Commentaire éventuel ( date préférentielle, seule date possible, …. )</t>
  </si>
  <si>
    <t>Je soussigné :</t>
  </si>
  <si>
    <t>Président du club</t>
  </si>
  <si>
    <t>de Maine et loire et m'engage à les respecter.</t>
  </si>
  <si>
    <t>Signature et cachet (si impression)</t>
  </si>
  <si>
    <t>Mon club désire et est en capacité d'organiser un plateau</t>
  </si>
  <si>
    <t>Adresse complète du plateau</t>
  </si>
  <si>
    <t>"OUI/NON"</t>
  </si>
  <si>
    <t xml:space="preserve">IMPERATIF : REPONDRE PAR OUI OU PAR NON </t>
  </si>
  <si>
    <t xml:space="preserve">Je reconnais avoir pris connaissance du règlement fédéral complété de l'annexe du Comité département </t>
  </si>
  <si>
    <t>SECTEUR :</t>
  </si>
  <si>
    <t>N°CLUB</t>
  </si>
  <si>
    <t>Après avoir pris connaissance du règlement FFPJP (Traditionnel et féminin) et des annexes du comité départemental de Maine et Loire, en particulier sur les contraintes de terrains, de secrétariat et d'arbitrage, mon club s'engage pour l'organisation d'éventuels plateaux de la manière suivante :</t>
  </si>
  <si>
    <t>Nombre de plateaux acceptés par journée de championnat</t>
  </si>
  <si>
    <t>Nombre de journées de championnat acceptés</t>
  </si>
  <si>
    <t>En cas de réponse positive remplir obligatoirement toutes les cases colorées</t>
  </si>
  <si>
    <t>CHAMPIONNAT DES CLUBS PARTICIPANT AUX PLATEAUX</t>
  </si>
  <si>
    <t>FIDELES SUD LOIRE</t>
  </si>
  <si>
    <t>INTREPIDE ANGERS</t>
  </si>
  <si>
    <t>ECOUFLANT PC</t>
  </si>
  <si>
    <t>PETANQUE SOUCELLOISE</t>
  </si>
  <si>
    <t>SARRIGNE PLESSIS PETANQUE CLUB</t>
  </si>
  <si>
    <t>PETANQUE BEAUFORTAISE</t>
  </si>
  <si>
    <t>PETANQUE BRAINOISE</t>
  </si>
  <si>
    <t>PELLOUAILLES LES BOULES</t>
  </si>
  <si>
    <t>MONTJEAN PETANQUE</t>
  </si>
  <si>
    <t>CHEMILLE PETANQUE</t>
  </si>
  <si>
    <t>PETANQUE ST LEGEOISE</t>
  </si>
  <si>
    <t>GENNES PETANQUE</t>
  </si>
  <si>
    <t>MAUGES</t>
  </si>
  <si>
    <t>ANJOU</t>
  </si>
  <si>
    <t>EST ANJOU</t>
  </si>
  <si>
    <t>LE CARREAU MEMBROLLAIS</t>
  </si>
  <si>
    <t>PC LANDEMONTAIS</t>
  </si>
  <si>
    <t>N° Club</t>
  </si>
  <si>
    <t>Clubs</t>
  </si>
  <si>
    <t>CRC1</t>
  </si>
  <si>
    <t>CRC2</t>
  </si>
  <si>
    <t>CDC1</t>
  </si>
  <si>
    <t>CDC2</t>
  </si>
  <si>
    <t>CDC3</t>
  </si>
  <si>
    <t>CDC4</t>
  </si>
  <si>
    <t>CDC2-F</t>
  </si>
  <si>
    <t>Trad</t>
  </si>
  <si>
    <t>Fém</t>
  </si>
  <si>
    <t>BOULISTES D'AVRILLE</t>
  </si>
  <si>
    <t>A. P. TRELAZE</t>
  </si>
  <si>
    <t>ASPTT ANGERS</t>
  </si>
  <si>
    <t>CAP A.L. J. FERRY ANGERS</t>
  </si>
  <si>
    <t>P.C. EMPIRE STE GEMMES/L</t>
  </si>
  <si>
    <t>P.C. SOULAIRE ET BOURG</t>
  </si>
  <si>
    <t>LA RAFLE D' ANGERS</t>
  </si>
  <si>
    <t>S.C. BEAUCOUZE PETANQUE</t>
  </si>
  <si>
    <t>PET. ST JEAN  ET  ST MARTIN</t>
  </si>
  <si>
    <t>ST MELAINE LIBERTE PET.</t>
  </si>
  <si>
    <t>AS SAINT SYLVAIN D'ANJOU</t>
  </si>
  <si>
    <t>CE PETANQUE LES PONTS DE</t>
  </si>
  <si>
    <t>ALLIANCE PET. VAULANDRY</t>
  </si>
  <si>
    <t>LE COCHONNET MAZEAIS</t>
  </si>
  <si>
    <t>SOLEIL PETANQUE DE BAUGE</t>
  </si>
  <si>
    <t>LA PETANQUE TIERCEENNE</t>
  </si>
  <si>
    <t>PC DAUMERAY   MORANNES</t>
  </si>
  <si>
    <t>ENTENTE SPORTIVE JARZE</t>
  </si>
  <si>
    <t>FANNY CLUB VILLEDIEU</t>
  </si>
  <si>
    <t>ENERGIE PETANQUE LE MAY</t>
  </si>
  <si>
    <t>UP ST GEORGES SUR LOIRE</t>
  </si>
  <si>
    <t>ESPETVEN PET. ST MACAIRE</t>
  </si>
  <si>
    <t>ASPTT CHOLET</t>
  </si>
  <si>
    <t>ASEC PET. LA POMMERAYE</t>
  </si>
  <si>
    <t>B. D'OR MONTLIMARTOISE</t>
  </si>
  <si>
    <t>CHOLET PETANQUE CLUB</t>
  </si>
  <si>
    <t>S.M.S. PET. BEAUPREAU</t>
  </si>
  <si>
    <t>ST MICH. LA POITEVINIERE</t>
  </si>
  <si>
    <t>CAEB   CHOLET</t>
  </si>
  <si>
    <t>LE COCHONNET INGRANDAIS</t>
  </si>
  <si>
    <t>EN AVANT LA TESSOUALLE</t>
  </si>
  <si>
    <t>NDC PET. LA JUBAUDIERE</t>
  </si>
  <si>
    <t>AVENIR PET. TREMENTINES</t>
  </si>
  <si>
    <t>JALLAIS PETANQUE CLUB</t>
  </si>
  <si>
    <t>PETANQUE VEZINAISE</t>
  </si>
  <si>
    <t>A.S. VALANJOU PETANQUE</t>
  </si>
  <si>
    <t>VERGER PET. CLUB CHOLET</t>
  </si>
  <si>
    <t>ES GIRARDIERE CHOLET</t>
  </si>
  <si>
    <t>PETANQUE CLUB ANDREZE</t>
  </si>
  <si>
    <t>P.C  NUAILLE</t>
  </si>
  <si>
    <t>LA TRIPLETTE LAURENTAISE</t>
  </si>
  <si>
    <t>CSA   ALLONNES</t>
  </si>
  <si>
    <t>P.C. PAUL BIET LONGUE</t>
  </si>
  <si>
    <t>UNION CLEMENTAISE PET.</t>
  </si>
  <si>
    <t>LE PETIT CAPORAL SAUMUR</t>
  </si>
  <si>
    <t>AVANT GARDE PET. VIVY</t>
  </si>
  <si>
    <t>PET. CLUB VILLEBERNIER</t>
  </si>
  <si>
    <t>R.C. DOUE PETANQUE</t>
  </si>
  <si>
    <t>LA PETANQUE NOYANTAISE</t>
  </si>
  <si>
    <t>PETANQUE NYOISIENNNE</t>
  </si>
  <si>
    <t>E.S.H.A. SEGRE PETANQUE</t>
  </si>
  <si>
    <t>A P BECON LES GRANITS</t>
  </si>
  <si>
    <t>S.O. CANDEENNE PETANQUE</t>
  </si>
  <si>
    <t>SPCBB BOUILLE. BEL AIR</t>
  </si>
  <si>
    <t>CNC1</t>
  </si>
  <si>
    <t>CNC2</t>
  </si>
  <si>
    <t>secteur</t>
  </si>
  <si>
    <t>A</t>
  </si>
  <si>
    <t>B</t>
  </si>
  <si>
    <t>C</t>
  </si>
  <si>
    <t>D</t>
  </si>
  <si>
    <t>E</t>
  </si>
  <si>
    <t>F</t>
  </si>
  <si>
    <t>G</t>
  </si>
  <si>
    <r>
      <t>CDC FEMININ</t>
    </r>
    <r>
      <rPr>
        <sz val="16"/>
        <rFont val="Calibri"/>
        <family val="2"/>
      </rPr>
      <t/>
    </r>
  </si>
  <si>
    <t xml:space="preserve">Possibilités de date    =&gt;     </t>
  </si>
  <si>
    <t>ATTENTION en l'absence de réponse nous considérons que la réponse est OUI</t>
  </si>
  <si>
    <t>Responsables</t>
  </si>
  <si>
    <t>Nom, Prénom</t>
  </si>
  <si>
    <t>N°Téléphone</t>
  </si>
  <si>
    <t>Je reconnais avoir pris connaissance du règlement fédéral complété de l'annexe du Comité département de Maine et loire et m'engage à les respecter.</t>
  </si>
  <si>
    <t>DURTAL PC</t>
  </si>
  <si>
    <t>TOTAL</t>
  </si>
  <si>
    <t>Indiquer dans chaque case par OUI ou NON, vos possibilités:</t>
  </si>
  <si>
    <r>
      <rPr>
        <sz val="16"/>
        <rFont val="Calibri"/>
        <family val="2"/>
      </rPr>
      <t>®</t>
    </r>
    <r>
      <rPr>
        <sz val="9"/>
        <rFont val="Calibri"/>
        <family val="2"/>
      </rPr>
      <t>Pour le niveau départemental en cas de désengagement d'équipes ,désengagement oligatoire dans l'ordre inverse de l'alphabet (on désengage  C puis B puis A)</t>
    </r>
  </si>
  <si>
    <r>
      <rPr>
        <sz val="16"/>
        <rFont val="Calibri"/>
        <family val="2"/>
      </rPr>
      <t xml:space="preserve"> ®</t>
    </r>
    <r>
      <rPr>
        <sz val="9"/>
        <rFont val="Calibri"/>
        <family val="2"/>
      </rPr>
      <t>Pour le niveau départemental ,en cas de désengagement d'équipes ,désengagement oligatoire dans l'ordre inverse de l'alphabet (on désengage  C puis B puis A)</t>
    </r>
  </si>
  <si>
    <t xml:space="preserve">     Possibilité de désengager en priorité des équipes d'un niveau supérieur au départemental</t>
  </si>
  <si>
    <r>
      <t>Désengagement</t>
    </r>
    <r>
      <rPr>
        <sz val="16"/>
        <rFont val="Calibri"/>
        <family val="2"/>
      </rPr>
      <t>®</t>
    </r>
  </si>
  <si>
    <t>non</t>
  </si>
  <si>
    <t>oui</t>
  </si>
  <si>
    <t>CNC3</t>
  </si>
  <si>
    <t>CDC1-F</t>
  </si>
  <si>
    <t>Date limite d'inscription : 29 AVRIL 2025</t>
  </si>
  <si>
    <t>Feuille d'inscription pour la saison 2025</t>
  </si>
  <si>
    <t>Nombre d'équipes engagées en 2024</t>
  </si>
  <si>
    <t>Nombre d'équipes à engager en 2025</t>
  </si>
  <si>
    <t>En 2024</t>
  </si>
  <si>
    <t>Pour 2025</t>
  </si>
  <si>
    <t>7 sept (1 match)</t>
  </si>
  <si>
    <t>21 sept (2matchs)</t>
  </si>
  <si>
    <t>5 oct (2 matchs)</t>
  </si>
  <si>
    <t>19 oct (2 matchs)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</si>
</sst>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1]_-;\-* #,##0.00\ [$€-1]_-;_-* &quot;-&quot;??\ [$€-1]_-"/>
    <numFmt numFmtId="165" formatCode="0#&quot; &quot;##&quot; &quot;##&quot; &quot;##&quot; &quot;##"/>
  </numFmts>
  <fonts count="44" x14ac:knownFonts="1">
    <font>
      <sz val="10"/>
      <name val="Arial"/>
    </font>
    <font>
      <sz val="16"/>
      <name val="Calibri"/>
      <family val="2"/>
    </font>
    <font>
      <sz val="10"/>
      <name val="Arial"/>
      <family val="2"/>
    </font>
    <font>
      <b/>
      <i/>
      <sz val="18"/>
      <name val="Arial"/>
      <family val="2"/>
    </font>
    <font>
      <b/>
      <sz val="10"/>
      <name val="Arial"/>
      <family val="2"/>
    </font>
    <font>
      <sz val="10"/>
      <name val="Arial"/>
      <family val="2"/>
    </font>
    <font>
      <sz val="14"/>
      <name val="Comic Sans MS"/>
      <family val="4"/>
    </font>
    <font>
      <b/>
      <sz val="18"/>
      <name val="Arial"/>
      <family val="2"/>
    </font>
    <font>
      <b/>
      <sz val="12"/>
      <name val="Arial"/>
      <family val="2"/>
    </font>
    <font>
      <b/>
      <sz val="18"/>
      <name val="Castellar"/>
      <family val="1"/>
    </font>
    <font>
      <sz val="9"/>
      <name val="Calibri"/>
      <family val="2"/>
    </font>
    <font>
      <b/>
      <sz val="11"/>
      <color theme="0"/>
      <name val="Calibri"/>
      <family val="2"/>
      <scheme val="minor"/>
    </font>
    <font>
      <b/>
      <sz val="12"/>
      <name val="Calibri"/>
      <family val="2"/>
      <scheme val="minor"/>
    </font>
    <font>
      <sz val="12"/>
      <name val="Calibri"/>
      <family val="2"/>
      <scheme val="minor"/>
    </font>
    <font>
      <sz val="10"/>
      <name val="Calibri"/>
      <family val="2"/>
      <scheme val="minor"/>
    </font>
    <font>
      <b/>
      <sz val="16"/>
      <color theme="0"/>
      <name val="Calibri"/>
      <family val="2"/>
      <scheme val="minor"/>
    </font>
    <font>
      <b/>
      <sz val="18"/>
      <name val="Calibri"/>
      <family val="2"/>
      <scheme val="minor"/>
    </font>
    <font>
      <b/>
      <sz val="16"/>
      <name val="Calibri"/>
      <family val="2"/>
      <scheme val="minor"/>
    </font>
    <font>
      <sz val="10"/>
      <color theme="0"/>
      <name val="Arial"/>
      <family val="2"/>
    </font>
    <font>
      <b/>
      <sz val="20"/>
      <name val="Calibri"/>
      <family val="2"/>
      <scheme val="minor"/>
    </font>
    <font>
      <sz val="22"/>
      <name val="Calibri"/>
      <family val="2"/>
      <scheme val="minor"/>
    </font>
    <font>
      <sz val="18"/>
      <name val="Calibri"/>
      <family val="2"/>
      <scheme val="minor"/>
    </font>
    <font>
      <sz val="14"/>
      <name val="Calibri"/>
      <family val="2"/>
      <scheme val="minor"/>
    </font>
    <font>
      <b/>
      <sz val="12"/>
      <color theme="0"/>
      <name val="Calibri"/>
      <family val="2"/>
      <scheme val="minor"/>
    </font>
    <font>
      <sz val="5"/>
      <name val="Calibri"/>
      <family val="2"/>
      <scheme val="minor"/>
    </font>
    <font>
      <sz val="16"/>
      <name val="Calibri"/>
      <family val="2"/>
      <scheme val="minor"/>
    </font>
    <font>
      <b/>
      <sz val="16"/>
      <color rgb="FFFA00FA"/>
      <name val="Calibri"/>
      <family val="2"/>
      <scheme val="minor"/>
    </font>
    <font>
      <b/>
      <sz val="16"/>
      <color rgb="FF005696"/>
      <name val="Calibri"/>
      <family val="2"/>
      <scheme val="minor"/>
    </font>
    <font>
      <b/>
      <sz val="14"/>
      <name val="Calibri"/>
      <family val="2"/>
      <scheme val="minor"/>
    </font>
    <font>
      <sz val="9"/>
      <name val="Calibri"/>
      <family val="2"/>
      <scheme val="minor"/>
    </font>
    <font>
      <b/>
      <u/>
      <sz val="20"/>
      <name val="Calibri"/>
      <family val="2"/>
      <scheme val="minor"/>
    </font>
    <font>
      <b/>
      <sz val="9"/>
      <name val="Calibri"/>
      <family val="2"/>
      <scheme val="minor"/>
    </font>
    <font>
      <b/>
      <i/>
      <sz val="18"/>
      <color rgb="FFFF0000"/>
      <name val="Calibri"/>
      <family val="2"/>
      <scheme val="minor"/>
    </font>
    <font>
      <b/>
      <sz val="10"/>
      <color theme="0"/>
      <name val="Calibri"/>
      <family val="2"/>
      <scheme val="minor"/>
    </font>
    <font>
      <b/>
      <i/>
      <sz val="10"/>
      <color rgb="FFFF0000"/>
      <name val="Arial"/>
      <family val="2"/>
    </font>
    <font>
      <sz val="17"/>
      <name val="Calibri"/>
      <family val="2"/>
      <scheme val="minor"/>
    </font>
    <font>
      <b/>
      <sz val="18"/>
      <color rgb="FFFF0000"/>
      <name val="Arial"/>
      <family val="2"/>
    </font>
    <font>
      <b/>
      <sz val="18"/>
      <color rgb="FFFF0000"/>
      <name val="Calibri"/>
      <family val="2"/>
      <scheme val="minor"/>
    </font>
    <font>
      <b/>
      <i/>
      <sz val="16"/>
      <color rgb="FFFF0000"/>
      <name val="Times New Roman"/>
      <family val="1"/>
    </font>
    <font>
      <b/>
      <sz val="24"/>
      <name val="Calibri"/>
      <family val="2"/>
      <scheme val="minor"/>
    </font>
    <font>
      <b/>
      <sz val="10"/>
      <name val="Calibri"/>
      <family val="2"/>
      <scheme val="minor"/>
    </font>
    <font>
      <b/>
      <sz val="48"/>
      <name val="Calibri"/>
      <family val="2"/>
      <scheme val="minor"/>
    </font>
    <font>
      <b/>
      <i/>
      <sz val="12"/>
      <color rgb="FFFF0000"/>
      <name val="Calibri"/>
      <family val="2"/>
      <scheme val="minor"/>
    </font>
    <font>
      <b/>
      <sz val="22"/>
      <name val="Calibri"/>
      <family val="2"/>
      <scheme val="minor"/>
    </font>
  </fonts>
  <fills count="13">
    <fill>
      <patternFill patternType="none"/>
    </fill>
    <fill>
      <patternFill patternType="gray125"/>
    </fill>
    <fill>
      <patternFill patternType="solid">
        <fgColor indexed="53"/>
        <bgColor indexed="64"/>
      </patternFill>
    </fill>
    <fill>
      <patternFill patternType="solid">
        <fgColor indexed="13"/>
        <bgColor indexed="64"/>
      </patternFill>
    </fill>
    <fill>
      <patternFill patternType="solid">
        <fgColor rgb="FFD5EAFF"/>
        <bgColor indexed="64"/>
      </patternFill>
    </fill>
    <fill>
      <patternFill patternType="solid">
        <fgColor rgb="FFFFC9C9"/>
        <bgColor indexed="64"/>
      </patternFill>
    </fill>
    <fill>
      <patternFill patternType="solid">
        <fgColor rgb="FFCDF2FF"/>
        <bgColor indexed="64"/>
      </patternFill>
    </fill>
    <fill>
      <patternFill patternType="solid">
        <fgColor rgb="FFFFE1ED"/>
        <bgColor indexed="64"/>
      </patternFill>
    </fill>
    <fill>
      <patternFill patternType="solid">
        <fgColor rgb="FFEDC9FF"/>
        <bgColor indexed="64"/>
      </patternFill>
    </fill>
    <fill>
      <patternFill patternType="solid">
        <fgColor rgb="FFFF4B94"/>
        <bgColor indexed="64"/>
      </patternFill>
    </fill>
    <fill>
      <patternFill patternType="solid">
        <fgColor rgb="FF0097CC"/>
        <bgColor indexed="64"/>
      </patternFill>
    </fill>
    <fill>
      <patternFill patternType="solid">
        <fgColor theme="0" tint="-0.14999847407452621"/>
        <bgColor indexed="64"/>
      </patternFill>
    </fill>
    <fill>
      <patternFill patternType="solid">
        <fgColor rgb="FFFFFF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5" fillId="0" borderId="0" applyFont="0" applyFill="0" applyBorder="0" applyAlignment="0" applyProtection="0"/>
    <xf numFmtId="0" fontId="2" fillId="0" borderId="0"/>
  </cellStyleXfs>
  <cellXfs count="185">
    <xf numFmtId="0" fontId="0" fillId="0" borderId="0" xfId="0"/>
    <xf numFmtId="0" fontId="4" fillId="0" borderId="0" xfId="0" applyFont="1"/>
    <xf numFmtId="0" fontId="4" fillId="0" borderId="0" xfId="0" applyFont="1" applyAlignment="1">
      <alignment horizontal="center" vertical="center"/>
    </xf>
    <xf numFmtId="0" fontId="2" fillId="0" borderId="0" xfId="0" applyFont="1"/>
    <xf numFmtId="0" fontId="2" fillId="0" borderId="1" xfId="0" applyFont="1" applyBorder="1"/>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xf numFmtId="0" fontId="2" fillId="5" borderId="1" xfId="0" applyFont="1" applyFill="1" applyBorder="1" applyAlignment="1">
      <alignment horizontal="center" vertical="center"/>
    </xf>
    <xf numFmtId="0" fontId="2" fillId="4" borderId="0" xfId="0" applyFont="1" applyFill="1"/>
    <xf numFmtId="0" fontId="2" fillId="5" borderId="0" xfId="0" applyFont="1" applyFill="1"/>
    <xf numFmtId="0" fontId="0" fillId="0" borderId="1" xfId="0" applyBorder="1"/>
    <xf numFmtId="0" fontId="2" fillId="0" borderId="1" xfId="0" applyFont="1" applyBorder="1" applyAlignment="1">
      <alignment horizontal="center"/>
    </xf>
    <xf numFmtId="0" fontId="12" fillId="6" borderId="2" xfId="0" applyFont="1" applyFill="1" applyBorder="1" applyAlignment="1" applyProtection="1">
      <alignment horizontal="center" vertical="center"/>
      <protection locked="0"/>
    </xf>
    <xf numFmtId="0" fontId="12" fillId="6" borderId="1" xfId="0" applyFont="1" applyFill="1" applyBorder="1" applyAlignment="1" applyProtection="1">
      <alignment horizontal="center" vertical="center"/>
      <protection locked="0"/>
    </xf>
    <xf numFmtId="0" fontId="12" fillId="6" borderId="3" xfId="0" applyFont="1" applyFill="1" applyBorder="1" applyAlignment="1" applyProtection="1">
      <alignment horizontal="center" vertical="center"/>
      <protection locked="0"/>
    </xf>
    <xf numFmtId="165" fontId="13" fillId="6" borderId="4" xfId="0" applyNumberFormat="1"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2" fillId="7" borderId="2" xfId="0" applyFont="1" applyFill="1" applyBorder="1" applyAlignment="1" applyProtection="1">
      <alignment horizontal="center" vertical="center"/>
      <protection locked="0"/>
    </xf>
    <xf numFmtId="0" fontId="14" fillId="7" borderId="2" xfId="0" applyFont="1" applyFill="1" applyBorder="1" applyAlignment="1" applyProtection="1">
      <alignment horizontal="center" vertical="center"/>
      <protection locked="0"/>
    </xf>
    <xf numFmtId="165" fontId="13" fillId="7" borderId="4" xfId="0" applyNumberFormat="1" applyFont="1" applyFill="1" applyBorder="1" applyAlignment="1" applyProtection="1">
      <alignment horizontal="center" vertical="center"/>
      <protection locked="0"/>
    </xf>
    <xf numFmtId="0" fontId="12" fillId="7" borderId="1" xfId="0" applyFont="1" applyFill="1" applyBorder="1" applyAlignment="1" applyProtection="1">
      <alignment horizontal="center" vertical="center"/>
      <protection locked="0"/>
    </xf>
    <xf numFmtId="165" fontId="13" fillId="7" borderId="5" xfId="0" applyNumberFormat="1"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protection locked="0"/>
    </xf>
    <xf numFmtId="165" fontId="13" fillId="7" borderId="6" xfId="0" applyNumberFormat="1" applyFont="1" applyFill="1" applyBorder="1" applyAlignment="1" applyProtection="1">
      <alignment horizontal="center" vertical="center"/>
      <protection locked="0"/>
    </xf>
    <xf numFmtId="0" fontId="9" fillId="8" borderId="7"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13" fillId="0" borderId="0" xfId="0" applyFont="1" applyAlignment="1" applyProtection="1">
      <alignment vertical="center"/>
      <protection locked="0"/>
    </xf>
    <xf numFmtId="0" fontId="15" fillId="0" borderId="0" xfId="0" applyFont="1" applyAlignment="1" applyProtection="1">
      <alignment horizontal="center" vertical="center"/>
      <protection locked="0"/>
    </xf>
    <xf numFmtId="0" fontId="2" fillId="0" borderId="0" xfId="0" applyFont="1" applyAlignment="1">
      <alignment vertical="center"/>
    </xf>
    <xf numFmtId="0" fontId="16" fillId="0" borderId="0" xfId="0"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8" fillId="0" borderId="0" xfId="0" applyFont="1" applyAlignment="1" applyProtection="1">
      <alignment horizontal="center" vertical="center"/>
      <protection locked="0"/>
    </xf>
    <xf numFmtId="0" fontId="8" fillId="0" borderId="9" xfId="0" applyFont="1" applyBorder="1" applyAlignment="1" applyProtection="1">
      <alignment horizontal="center" vertical="center"/>
      <protection hidden="1"/>
    </xf>
    <xf numFmtId="0" fontId="8" fillId="0" borderId="10" xfId="0" applyFont="1" applyBorder="1" applyAlignment="1" applyProtection="1">
      <alignment horizontal="right" vertical="center"/>
      <protection hidden="1"/>
    </xf>
    <xf numFmtId="0" fontId="19" fillId="0" borderId="0" xfId="0" applyFont="1" applyAlignment="1" applyProtection="1">
      <alignment vertical="center"/>
      <protection hidden="1"/>
    </xf>
    <xf numFmtId="0" fontId="19" fillId="0" borderId="0" xfId="0" applyFont="1" applyAlignment="1" applyProtection="1">
      <alignment horizontal="left" vertical="center"/>
      <protection hidden="1"/>
    </xf>
    <xf numFmtId="0" fontId="19" fillId="0" borderId="0" xfId="0" applyFont="1" applyAlignment="1" applyProtection="1">
      <alignment horizontal="center" vertical="center"/>
      <protection hidden="1"/>
    </xf>
    <xf numFmtId="0" fontId="13" fillId="0" borderId="11" xfId="0" applyFont="1" applyBorder="1" applyAlignment="1" applyProtection="1">
      <alignment horizontal="left" vertical="center"/>
      <protection hidden="1"/>
    </xf>
    <xf numFmtId="0" fontId="0" fillId="0" borderId="0" xfId="0" applyAlignment="1" applyProtection="1">
      <alignment horizontal="center" vertical="center"/>
      <protection hidden="1"/>
    </xf>
    <xf numFmtId="0" fontId="13" fillId="0" borderId="12" xfId="0" applyFont="1" applyBorder="1" applyAlignment="1" applyProtection="1">
      <alignment horizontal="left" vertical="center"/>
      <protection hidden="1"/>
    </xf>
    <xf numFmtId="0" fontId="13" fillId="0" borderId="0" xfId="0" applyFont="1" applyAlignment="1" applyProtection="1">
      <alignment vertical="center"/>
      <protection hidden="1"/>
    </xf>
    <xf numFmtId="0" fontId="13" fillId="0" borderId="13" xfId="0" applyFont="1" applyBorder="1" applyProtection="1">
      <protection hidden="1"/>
    </xf>
    <xf numFmtId="0" fontId="16" fillId="0" borderId="9" xfId="0" applyFont="1" applyBorder="1" applyAlignment="1" applyProtection="1">
      <alignment horizontal="center" vertical="center"/>
      <protection hidden="1"/>
    </xf>
    <xf numFmtId="0" fontId="13" fillId="0" borderId="0" xfId="0" applyFont="1" applyProtection="1">
      <protection hidden="1"/>
    </xf>
    <xf numFmtId="0" fontId="16" fillId="0" borderId="14" xfId="0" applyFont="1" applyBorder="1" applyAlignment="1" applyProtection="1">
      <alignment horizontal="center" vertical="center"/>
      <protection hidden="1"/>
    </xf>
    <xf numFmtId="0" fontId="16" fillId="0" borderId="15" xfId="0" applyFont="1" applyBorder="1" applyAlignment="1" applyProtection="1">
      <alignment horizontal="center" vertical="center"/>
      <protection hidden="1"/>
    </xf>
    <xf numFmtId="0" fontId="20" fillId="0" borderId="0" xfId="0" applyFont="1" applyAlignment="1" applyProtection="1">
      <alignment vertical="center"/>
      <protection hidden="1"/>
    </xf>
    <xf numFmtId="0" fontId="14" fillId="0" borderId="0" xfId="0" applyFont="1" applyProtection="1">
      <protection hidden="1"/>
    </xf>
    <xf numFmtId="0" fontId="14" fillId="0" borderId="0" xfId="0" applyFont="1" applyAlignment="1" applyProtection="1">
      <alignment horizontal="left"/>
      <protection hidden="1"/>
    </xf>
    <xf numFmtId="0" fontId="21" fillId="0" borderId="0" xfId="0" applyFont="1" applyAlignment="1" applyProtection="1">
      <alignment vertical="center"/>
      <protection hidden="1"/>
    </xf>
    <xf numFmtId="0" fontId="22" fillId="0" borderId="0" xfId="0" applyFont="1" applyAlignment="1" applyProtection="1">
      <alignment horizontal="left" vertical="center"/>
      <protection hidden="1"/>
    </xf>
    <xf numFmtId="49" fontId="23" fillId="9" borderId="16" xfId="0" applyNumberFormat="1" applyFont="1" applyFill="1" applyBorder="1" applyAlignment="1" applyProtection="1">
      <alignment horizontal="center" vertical="center"/>
      <protection hidden="1"/>
    </xf>
    <xf numFmtId="49" fontId="23" fillId="10" borderId="17" xfId="0" applyNumberFormat="1" applyFont="1" applyFill="1" applyBorder="1" applyAlignment="1" applyProtection="1">
      <alignment horizontal="center" vertical="center"/>
      <protection hidden="1"/>
    </xf>
    <xf numFmtId="0" fontId="6" fillId="0" borderId="18"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24" fillId="0" borderId="0" xfId="0" applyFont="1" applyAlignment="1" applyProtection="1">
      <alignment vertical="center"/>
      <protection hidden="1"/>
    </xf>
    <xf numFmtId="0" fontId="25" fillId="0" borderId="0" xfId="0" applyFont="1" applyAlignment="1" applyProtection="1">
      <alignment horizontal="left" vertical="center"/>
      <protection hidden="1"/>
    </xf>
    <xf numFmtId="0" fontId="14" fillId="0" borderId="0" xfId="0" applyFont="1" applyAlignment="1" applyProtection="1">
      <alignment horizontal="left" vertical="center"/>
      <protection hidden="1"/>
    </xf>
    <xf numFmtId="0" fontId="26" fillId="0" borderId="0" xfId="0" applyFont="1" applyAlignment="1" applyProtection="1">
      <alignment horizontal="left" vertical="center"/>
      <protection hidden="1"/>
    </xf>
    <xf numFmtId="0" fontId="17" fillId="0" borderId="0" xfId="0" applyFont="1" applyAlignment="1" applyProtection="1">
      <alignment horizontal="left" vertical="center"/>
      <protection hidden="1"/>
    </xf>
    <xf numFmtId="0" fontId="12" fillId="0" borderId="0" xfId="0" applyFont="1" applyAlignment="1" applyProtection="1">
      <alignment horizontal="left" vertical="center"/>
      <protection hidden="1"/>
    </xf>
    <xf numFmtId="0" fontId="14" fillId="0" borderId="0" xfId="0" applyFont="1" applyAlignment="1" applyProtection="1">
      <alignment vertical="center"/>
      <protection hidden="1"/>
    </xf>
    <xf numFmtId="0" fontId="12" fillId="0" borderId="19" xfId="0" applyFont="1" applyBorder="1" applyAlignment="1" applyProtection="1">
      <alignment horizontal="left" vertical="center"/>
      <protection hidden="1"/>
    </xf>
    <xf numFmtId="0" fontId="12" fillId="0" borderId="18" xfId="0" applyFont="1" applyBorder="1" applyAlignment="1" applyProtection="1">
      <alignment horizontal="center" vertical="center"/>
      <protection hidden="1"/>
    </xf>
    <xf numFmtId="0" fontId="12" fillId="0" borderId="20" xfId="0" applyFont="1" applyBorder="1" applyAlignment="1" applyProtection="1">
      <alignment horizontal="left" vertical="center"/>
      <protection hidden="1"/>
    </xf>
    <xf numFmtId="0" fontId="12" fillId="0" borderId="21" xfId="0" applyFont="1" applyBorder="1" applyAlignment="1" applyProtection="1">
      <alignment horizontal="center" vertical="center"/>
      <protection hidden="1"/>
    </xf>
    <xf numFmtId="0" fontId="12" fillId="0" borderId="22" xfId="0" applyFont="1" applyBorder="1" applyAlignment="1" applyProtection="1">
      <alignment horizontal="left" vertical="center"/>
      <protection hidden="1"/>
    </xf>
    <xf numFmtId="0" fontId="12" fillId="0" borderId="8" xfId="0" applyFont="1" applyBorder="1" applyAlignment="1" applyProtection="1">
      <alignment horizontal="center" vertical="center"/>
      <protection hidden="1"/>
    </xf>
    <xf numFmtId="0" fontId="12" fillId="0" borderId="0" xfId="0" applyFont="1" applyAlignment="1" applyProtection="1">
      <alignment vertical="center"/>
      <protection hidden="1"/>
    </xf>
    <xf numFmtId="49" fontId="14" fillId="0" borderId="0" xfId="0" applyNumberFormat="1" applyFont="1" applyAlignment="1" applyProtection="1">
      <alignment horizontal="left" vertical="center"/>
      <protection hidden="1"/>
    </xf>
    <xf numFmtId="0" fontId="27" fillId="0" borderId="0" xfId="0" applyFont="1" applyAlignment="1" applyProtection="1">
      <alignment horizontal="left" vertical="center"/>
      <protection hidden="1"/>
    </xf>
    <xf numFmtId="0" fontId="28" fillId="0" borderId="0" xfId="0" applyFont="1" applyAlignment="1" applyProtection="1">
      <alignment horizontal="left" vertical="center"/>
      <protection hidden="1"/>
    </xf>
    <xf numFmtId="0" fontId="12" fillId="0" borderId="23" xfId="0" applyFont="1" applyBorder="1" applyAlignment="1" applyProtection="1">
      <alignment horizontal="left" vertical="center"/>
      <protection hidden="1"/>
    </xf>
    <xf numFmtId="0" fontId="29" fillId="0" borderId="0" xfId="0" applyFont="1" applyAlignment="1" applyProtection="1">
      <alignment vertical="center"/>
      <protection hidden="1"/>
    </xf>
    <xf numFmtId="0" fontId="12" fillId="0" borderId="24" xfId="0" applyFont="1" applyBorder="1" applyAlignment="1" applyProtection="1">
      <alignment horizontal="left" vertical="center"/>
      <protection hidden="1"/>
    </xf>
    <xf numFmtId="0" fontId="12" fillId="0" borderId="25" xfId="0" applyFont="1" applyBorder="1" applyAlignment="1" applyProtection="1">
      <alignment horizontal="left" vertical="center"/>
      <protection hidden="1"/>
    </xf>
    <xf numFmtId="49" fontId="29" fillId="0" borderId="0" xfId="0" applyNumberFormat="1" applyFont="1" applyAlignment="1" applyProtection="1">
      <alignment horizontal="right" vertical="center"/>
      <protection hidden="1"/>
    </xf>
    <xf numFmtId="49" fontId="29" fillId="0" borderId="0" xfId="0" applyNumberFormat="1" applyFont="1" applyAlignment="1" applyProtection="1">
      <alignment horizontal="left" vertical="center"/>
      <protection hidden="1"/>
    </xf>
    <xf numFmtId="0" fontId="29" fillId="0" borderId="0" xfId="0" applyFont="1" applyAlignment="1" applyProtection="1">
      <alignment horizontal="left" vertical="center"/>
      <protection hidden="1"/>
    </xf>
    <xf numFmtId="0" fontId="30" fillId="0" borderId="0" xfId="0" applyFont="1" applyAlignment="1" applyProtection="1">
      <alignment horizontal="left" vertical="center"/>
      <protection hidden="1"/>
    </xf>
    <xf numFmtId="0" fontId="31" fillId="0" borderId="0" xfId="0" applyFont="1" applyAlignment="1" applyProtection="1">
      <alignment vertical="center"/>
      <protection hidden="1"/>
    </xf>
    <xf numFmtId="0" fontId="32" fillId="0" borderId="0" xfId="0" applyFont="1" applyAlignment="1" applyProtection="1">
      <alignment horizontal="center" vertical="center"/>
      <protection hidden="1"/>
    </xf>
    <xf numFmtId="0" fontId="17" fillId="0" borderId="0" xfId="0" applyFont="1" applyAlignment="1" applyProtection="1">
      <alignment horizontal="center" vertical="center"/>
      <protection hidden="1"/>
    </xf>
    <xf numFmtId="0" fontId="11" fillId="0" borderId="0" xfId="0" applyFont="1" applyAlignment="1" applyProtection="1">
      <alignment vertical="center"/>
      <protection hidden="1"/>
    </xf>
    <xf numFmtId="0" fontId="33" fillId="0" borderId="0" xfId="0" applyFont="1" applyAlignment="1" applyProtection="1">
      <alignment vertical="center"/>
      <protection hidden="1"/>
    </xf>
    <xf numFmtId="0" fontId="23"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34" fillId="0" borderId="26" xfId="0" applyFont="1" applyBorder="1" applyAlignment="1" applyProtection="1">
      <alignment horizontal="left" vertical="center" indent="1"/>
      <protection hidden="1"/>
    </xf>
    <xf numFmtId="0" fontId="0" fillId="0" borderId="27" xfId="0" applyBorder="1" applyAlignment="1" applyProtection="1">
      <alignment horizontal="left" vertical="center" indent="1"/>
      <protection hidden="1"/>
    </xf>
    <xf numFmtId="0" fontId="0" fillId="0" borderId="28" xfId="0" applyBorder="1" applyAlignment="1" applyProtection="1">
      <alignment horizontal="left" vertical="center" indent="1"/>
      <protection hidden="1"/>
    </xf>
    <xf numFmtId="0" fontId="28" fillId="0" borderId="0" xfId="0" applyFont="1" applyAlignment="1" applyProtection="1">
      <alignment vertical="center"/>
      <protection hidden="1"/>
    </xf>
    <xf numFmtId="0" fontId="16" fillId="0" borderId="0" xfId="0" applyFont="1" applyAlignment="1" applyProtection="1">
      <alignment vertical="center"/>
      <protection hidden="1"/>
    </xf>
    <xf numFmtId="0" fontId="35" fillId="0" borderId="0" xfId="0" applyFont="1" applyAlignment="1" applyProtection="1">
      <alignment vertical="center"/>
      <protection hidden="1"/>
    </xf>
    <xf numFmtId="0" fontId="13" fillId="0" borderId="0" xfId="0" applyFont="1" applyAlignment="1" applyProtection="1">
      <alignment horizontal="left" vertical="center"/>
      <protection hidden="1"/>
    </xf>
    <xf numFmtId="0" fontId="13" fillId="0" borderId="0" xfId="0" applyFont="1" applyAlignment="1" applyProtection="1">
      <alignment horizontal="center" vertical="center"/>
      <protection hidden="1"/>
    </xf>
    <xf numFmtId="0" fontId="23" fillId="9" borderId="29" xfId="0" applyFont="1" applyFill="1" applyBorder="1" applyAlignment="1" applyProtection="1">
      <alignment horizontal="center"/>
      <protection hidden="1"/>
    </xf>
    <xf numFmtId="0" fontId="23" fillId="9" borderId="17" xfId="0" applyFont="1" applyFill="1" applyBorder="1" applyAlignment="1" applyProtection="1">
      <alignment horizontal="center"/>
      <protection hidden="1"/>
    </xf>
    <xf numFmtId="0" fontId="23" fillId="10" borderId="17" xfId="0" applyFont="1" applyFill="1" applyBorder="1" applyAlignment="1" applyProtection="1">
      <alignment horizontal="center"/>
      <protection hidden="1"/>
    </xf>
    <xf numFmtId="0" fontId="13" fillId="6" borderId="1" xfId="0" applyFont="1" applyFill="1" applyBorder="1" applyAlignment="1" applyProtection="1">
      <alignment horizontal="center" vertical="center"/>
      <protection locked="0"/>
    </xf>
    <xf numFmtId="165" fontId="13" fillId="6" borderId="5" xfId="0" applyNumberFormat="1" applyFont="1" applyFill="1" applyBorder="1" applyAlignment="1" applyProtection="1">
      <alignment horizontal="center" vertical="center"/>
      <protection locked="0"/>
    </xf>
    <xf numFmtId="0" fontId="13" fillId="6" borderId="3" xfId="0" applyFont="1" applyFill="1" applyBorder="1" applyAlignment="1" applyProtection="1">
      <alignment horizontal="center" vertical="center"/>
      <protection locked="0"/>
    </xf>
    <xf numFmtId="165" fontId="13" fillId="6" borderId="6" xfId="0" applyNumberFormat="1" applyFont="1" applyFill="1" applyBorder="1" applyAlignment="1" applyProtection="1">
      <alignment horizontal="center" vertical="center"/>
      <protection locked="0"/>
    </xf>
    <xf numFmtId="0" fontId="13" fillId="7" borderId="1" xfId="0"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protection locked="0"/>
    </xf>
    <xf numFmtId="0" fontId="36" fillId="0" borderId="30"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hidden="1"/>
    </xf>
    <xf numFmtId="0" fontId="14" fillId="11" borderId="41" xfId="0" applyFont="1" applyFill="1" applyBorder="1" applyAlignment="1" applyProtection="1">
      <alignment horizontal="left" vertical="top" wrapText="1"/>
      <protection locked="0"/>
    </xf>
    <xf numFmtId="0" fontId="14" fillId="11" borderId="42" xfId="0" applyFont="1" applyFill="1" applyBorder="1" applyAlignment="1" applyProtection="1">
      <alignment horizontal="left" vertical="top" wrapText="1"/>
      <protection locked="0"/>
    </xf>
    <xf numFmtId="0" fontId="14" fillId="11" borderId="43" xfId="0" applyFont="1" applyFill="1" applyBorder="1" applyAlignment="1" applyProtection="1">
      <alignment horizontal="left" vertical="top" wrapText="1"/>
      <protection locked="0"/>
    </xf>
    <xf numFmtId="49" fontId="16" fillId="11" borderId="31" xfId="0" applyNumberFormat="1" applyFont="1" applyFill="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49" fontId="14" fillId="0" borderId="31" xfId="0" applyNumberFormat="1"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42" fillId="0" borderId="1" xfId="0" applyFont="1" applyBorder="1" applyAlignment="1" applyProtection="1">
      <alignment horizontal="center" vertical="center"/>
      <protection hidden="1"/>
    </xf>
    <xf numFmtId="0" fontId="14" fillId="0" borderId="45" xfId="0" applyFont="1" applyBorder="1" applyAlignment="1" applyProtection="1">
      <alignment horizontal="center"/>
      <protection hidden="1"/>
    </xf>
    <xf numFmtId="0" fontId="0" fillId="0" borderId="46" xfId="0" applyBorder="1" applyAlignment="1" applyProtection="1">
      <alignment horizontal="center"/>
      <protection hidden="1"/>
    </xf>
    <xf numFmtId="0" fontId="29" fillId="0" borderId="0" xfId="0" applyFont="1" applyAlignment="1" applyProtection="1">
      <alignment horizontal="left" vertical="center" wrapText="1"/>
      <protection hidden="1"/>
    </xf>
    <xf numFmtId="0" fontId="0" fillId="0" borderId="0" xfId="0" applyAlignment="1" applyProtection="1">
      <alignment vertical="center"/>
      <protection hidden="1"/>
    </xf>
    <xf numFmtId="0" fontId="40" fillId="0" borderId="47" xfId="0" applyFont="1"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26" xfId="0" applyBorder="1" applyAlignment="1" applyProtection="1">
      <alignment horizontal="center" vertical="center"/>
      <protection hidden="1"/>
    </xf>
    <xf numFmtId="0" fontId="0" fillId="0" borderId="27" xfId="0" applyBorder="1" applyAlignment="1" applyProtection="1">
      <alignment horizontal="center" vertical="center"/>
      <protection hidden="1"/>
    </xf>
    <xf numFmtId="0" fontId="2" fillId="0" borderId="47" xfId="0" applyFont="1" applyBorder="1" applyAlignment="1" applyProtection="1">
      <alignment horizontal="left" vertical="center" wrapText="1" indent="1"/>
      <protection hidden="1"/>
    </xf>
    <xf numFmtId="0" fontId="0" fillId="0" borderId="48" xfId="0" applyBorder="1" applyAlignment="1" applyProtection="1">
      <alignment horizontal="left" vertical="center" wrapText="1" indent="1"/>
      <protection hidden="1"/>
    </xf>
    <xf numFmtId="0" fontId="0" fillId="0" borderId="45" xfId="0" applyBorder="1" applyAlignment="1" applyProtection="1">
      <alignment horizontal="left" vertical="center" wrapText="1" indent="1"/>
      <protection hidden="1"/>
    </xf>
    <xf numFmtId="0" fontId="40" fillId="0" borderId="41" xfId="0" applyFont="1" applyBorder="1" applyAlignment="1" applyProtection="1">
      <alignment horizontal="center" vertical="center" wrapText="1"/>
      <protection hidden="1"/>
    </xf>
    <xf numFmtId="0" fontId="40" fillId="0" borderId="42" xfId="0" applyFont="1" applyBorder="1" applyAlignment="1" applyProtection="1">
      <alignment horizontal="center" vertical="center" wrapText="1"/>
      <protection hidden="1"/>
    </xf>
    <xf numFmtId="0" fontId="39" fillId="11" borderId="41" xfId="0" applyFont="1" applyFill="1" applyBorder="1" applyAlignment="1" applyProtection="1">
      <alignment horizontal="center" vertical="center" wrapText="1"/>
      <protection locked="0"/>
    </xf>
    <xf numFmtId="0" fontId="39" fillId="11" borderId="42" xfId="0" applyFont="1" applyFill="1" applyBorder="1" applyAlignment="1" applyProtection="1">
      <alignment horizontal="center" vertical="center" wrapText="1"/>
      <protection locked="0"/>
    </xf>
    <xf numFmtId="0" fontId="39" fillId="11" borderId="43" xfId="0" applyFont="1" applyFill="1" applyBorder="1" applyAlignment="1" applyProtection="1">
      <alignment horizontal="center" vertical="center" wrapText="1"/>
      <protection locked="0"/>
    </xf>
    <xf numFmtId="0" fontId="40" fillId="0" borderId="41" xfId="0" applyFont="1" applyBorder="1" applyAlignment="1" applyProtection="1">
      <alignment horizontal="center" vertical="center"/>
      <protection hidden="1"/>
    </xf>
    <xf numFmtId="0" fontId="40" fillId="0" borderId="42" xfId="0" applyFont="1" applyBorder="1" applyAlignment="1" applyProtection="1">
      <alignment horizontal="center" vertical="center"/>
      <protection hidden="1"/>
    </xf>
    <xf numFmtId="0" fontId="19" fillId="12" borderId="41" xfId="0" applyFont="1" applyFill="1" applyBorder="1" applyAlignment="1" applyProtection="1">
      <alignment horizontal="center" vertical="center"/>
      <protection hidden="1"/>
    </xf>
    <xf numFmtId="0" fontId="0" fillId="12" borderId="42" xfId="0" applyFill="1" applyBorder="1" applyAlignment="1" applyProtection="1">
      <alignment horizontal="center" vertical="center"/>
      <protection hidden="1"/>
    </xf>
    <xf numFmtId="0" fontId="0" fillId="12" borderId="43" xfId="0" applyFill="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0" fillId="0" borderId="0" xfId="0" applyAlignment="1" applyProtection="1">
      <alignment horizontal="center" vertical="center"/>
      <protection hidden="1"/>
    </xf>
    <xf numFmtId="0" fontId="16" fillId="0" borderId="37" xfId="0" applyFont="1" applyBorder="1" applyAlignment="1" applyProtection="1">
      <alignment horizontal="center" vertical="center"/>
      <protection hidden="1"/>
    </xf>
    <xf numFmtId="0" fontId="16" fillId="0" borderId="38" xfId="0" applyFont="1" applyBorder="1" applyAlignment="1" applyProtection="1">
      <alignment horizontal="center" vertical="center"/>
      <protection hidden="1"/>
    </xf>
    <xf numFmtId="0" fontId="16" fillId="0" borderId="40" xfId="0" applyFont="1" applyBorder="1" applyAlignment="1" applyProtection="1">
      <alignment horizontal="center" vertical="center"/>
      <protection hidden="1"/>
    </xf>
    <xf numFmtId="0" fontId="16" fillId="0" borderId="9" xfId="0" applyFont="1" applyBorder="1" applyAlignment="1" applyProtection="1">
      <alignment horizontal="center" vertical="center"/>
      <protection hidden="1"/>
    </xf>
    <xf numFmtId="0" fontId="43" fillId="3" borderId="41" xfId="0" applyFont="1" applyFill="1" applyBorder="1" applyAlignment="1" applyProtection="1">
      <alignment horizontal="center" vertical="center"/>
      <protection hidden="1"/>
    </xf>
    <xf numFmtId="0" fontId="43" fillId="3" borderId="42" xfId="0" applyFont="1" applyFill="1" applyBorder="1" applyAlignment="1" applyProtection="1">
      <alignment horizontal="center" vertical="center"/>
      <protection hidden="1"/>
    </xf>
    <xf numFmtId="0" fontId="0" fillId="0" borderId="42" xfId="0" applyBorder="1" applyAlignment="1" applyProtection="1">
      <alignment horizontal="center" vertical="center"/>
      <protection hidden="1"/>
    </xf>
    <xf numFmtId="0" fontId="0" fillId="0" borderId="43" xfId="0" applyBorder="1" applyAlignment="1" applyProtection="1">
      <alignment horizontal="center" vertical="center"/>
      <protection hidden="1"/>
    </xf>
    <xf numFmtId="0" fontId="23" fillId="10" borderId="11" xfId="0" applyFont="1" applyFill="1" applyBorder="1" applyAlignment="1" applyProtection="1">
      <alignment horizontal="center" vertical="center"/>
      <protection hidden="1"/>
    </xf>
    <xf numFmtId="0" fontId="18" fillId="10" borderId="13" xfId="0" applyFont="1" applyFill="1" applyBorder="1" applyAlignment="1" applyProtection="1">
      <alignment vertical="center"/>
      <protection hidden="1"/>
    </xf>
    <xf numFmtId="0" fontId="23" fillId="10" borderId="11" xfId="0" applyFont="1" applyFill="1" applyBorder="1" applyAlignment="1" applyProtection="1">
      <alignment horizontal="center" vertical="center"/>
      <protection locked="0" hidden="1"/>
    </xf>
    <xf numFmtId="0" fontId="23" fillId="10" borderId="49" xfId="0" applyFont="1" applyFill="1" applyBorder="1" applyAlignment="1" applyProtection="1">
      <alignment horizontal="center"/>
      <protection hidden="1"/>
    </xf>
    <xf numFmtId="0" fontId="18" fillId="10" borderId="50" xfId="0" applyFont="1" applyFill="1" applyBorder="1" applyProtection="1">
      <protection hidden="1"/>
    </xf>
    <xf numFmtId="0" fontId="23" fillId="0" borderId="0" xfId="0" applyFont="1" applyAlignment="1" applyProtection="1">
      <alignment horizontal="left" vertical="center" wrapText="1"/>
      <protection locked="0"/>
    </xf>
    <xf numFmtId="0" fontId="0" fillId="0" borderId="0" xfId="0" applyAlignment="1">
      <alignment vertical="center" wrapText="1"/>
    </xf>
    <xf numFmtId="0" fontId="40" fillId="0" borderId="1" xfId="0" applyFont="1" applyBorder="1" applyAlignment="1" applyProtection="1">
      <alignment horizontal="center" vertical="center"/>
      <protection hidden="1"/>
    </xf>
    <xf numFmtId="0" fontId="21" fillId="11" borderId="41" xfId="0" applyFont="1" applyFill="1" applyBorder="1" applyAlignment="1" applyProtection="1">
      <alignment horizontal="center" vertical="center" wrapText="1"/>
      <protection locked="0"/>
    </xf>
    <xf numFmtId="0" fontId="21" fillId="11" borderId="42" xfId="0" applyFont="1" applyFill="1" applyBorder="1" applyAlignment="1" applyProtection="1">
      <alignment horizontal="center" vertical="center" wrapText="1"/>
      <protection locked="0"/>
    </xf>
    <xf numFmtId="0" fontId="21" fillId="11" borderId="43" xfId="0" applyFont="1" applyFill="1" applyBorder="1" applyAlignment="1" applyProtection="1">
      <alignment horizontal="center" vertical="center" wrapText="1"/>
      <protection locked="0"/>
    </xf>
    <xf numFmtId="0" fontId="19" fillId="0" borderId="0" xfId="0" applyFont="1" applyAlignment="1" applyProtection="1">
      <alignment horizontal="center"/>
      <protection hidden="1"/>
    </xf>
    <xf numFmtId="0" fontId="0" fillId="0" borderId="0" xfId="0" applyAlignment="1" applyProtection="1">
      <alignment horizontal="center"/>
      <protection hidden="1"/>
    </xf>
    <xf numFmtId="0" fontId="23" fillId="9" borderId="49" xfId="0" applyFont="1" applyFill="1" applyBorder="1" applyAlignment="1" applyProtection="1">
      <alignment horizontal="center"/>
      <protection hidden="1"/>
    </xf>
    <xf numFmtId="0" fontId="18" fillId="9" borderId="50" xfId="0" applyFont="1" applyFill="1" applyBorder="1" applyProtection="1">
      <protection hidden="1"/>
    </xf>
    <xf numFmtId="0" fontId="23" fillId="9" borderId="11" xfId="0" applyFont="1" applyFill="1" applyBorder="1" applyAlignment="1" applyProtection="1">
      <alignment horizontal="center" vertical="center"/>
      <protection hidden="1"/>
    </xf>
    <xf numFmtId="0" fontId="18" fillId="9" borderId="13" xfId="0" applyFont="1" applyFill="1" applyBorder="1" applyAlignment="1" applyProtection="1">
      <alignment vertical="center"/>
      <protection hidden="1"/>
    </xf>
    <xf numFmtId="0" fontId="23" fillId="9" borderId="11" xfId="0" applyFont="1" applyFill="1" applyBorder="1" applyAlignment="1" applyProtection="1">
      <alignment horizontal="center" vertical="center"/>
      <protection locked="0" hidden="1"/>
    </xf>
    <xf numFmtId="0" fontId="16" fillId="0" borderId="0" xfId="0" applyFont="1" applyAlignment="1" applyProtection="1">
      <alignment horizontal="center" vertical="center"/>
      <protection hidden="1"/>
    </xf>
    <xf numFmtId="0" fontId="32" fillId="0" borderId="33"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49" fontId="38" fillId="0" borderId="0" xfId="0" applyNumberFormat="1" applyFont="1" applyAlignment="1" applyProtection="1">
      <alignment horizontal="center" vertical="center"/>
      <protection hidden="1"/>
    </xf>
    <xf numFmtId="0" fontId="38" fillId="0" borderId="0" xfId="0" applyFont="1" applyAlignment="1" applyProtection="1">
      <alignment vertical="center"/>
      <protection hidden="1"/>
    </xf>
    <xf numFmtId="49" fontId="29" fillId="0" borderId="0" xfId="0" applyNumberFormat="1" applyFont="1" applyAlignment="1" applyProtection="1">
      <alignment horizontal="center" vertical="center"/>
      <protection hidden="1"/>
    </xf>
    <xf numFmtId="49" fontId="29" fillId="0" borderId="0" xfId="0" applyNumberFormat="1" applyFont="1" applyAlignment="1" applyProtection="1">
      <alignment horizontal="left" vertical="center"/>
      <protection hidden="1"/>
    </xf>
    <xf numFmtId="0" fontId="0" fillId="0" borderId="0" xfId="0" applyAlignment="1" applyProtection="1">
      <alignment horizontal="left" vertical="center"/>
      <protection hidden="1"/>
    </xf>
    <xf numFmtId="0" fontId="17" fillId="0" borderId="34" xfId="0" applyFont="1" applyBorder="1" applyAlignment="1" applyProtection="1">
      <alignment horizontal="center" vertical="center"/>
      <protection hidden="1"/>
    </xf>
    <xf numFmtId="0" fontId="17" fillId="0" borderId="35" xfId="0" applyFont="1" applyBorder="1" applyAlignment="1" applyProtection="1">
      <alignment horizontal="center" vertical="center"/>
      <protection hidden="1"/>
    </xf>
    <xf numFmtId="0" fontId="0" fillId="0" borderId="36" xfId="0" applyBorder="1" applyAlignment="1" applyProtection="1">
      <alignment horizontal="center" vertical="center"/>
      <protection hidden="1"/>
    </xf>
    <xf numFmtId="0" fontId="16" fillId="0" borderId="0" xfId="0" applyFont="1" applyAlignment="1" applyProtection="1">
      <alignment horizontal="center"/>
      <protection hidden="1"/>
    </xf>
    <xf numFmtId="0" fontId="22" fillId="0" borderId="8" xfId="0" applyFont="1"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41" fillId="3" borderId="1" xfId="0" applyFont="1" applyFill="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44" xfId="0" applyBorder="1" applyAlignment="1" applyProtection="1">
      <alignment horizontal="center" vertical="center"/>
      <protection hidden="1"/>
    </xf>
  </cellXfs>
  <cellStyles count="3">
    <cellStyle name="Euro" xfId="1" xr:uid="{00000000-0005-0000-0000-000000000000}"/>
    <cellStyle name="Normal" xfId="0" builtinId="0"/>
    <cellStyle name="Normal 2" xfId="2" xr:uid="{00000000-0005-0000-0000-000002000000}"/>
  </cellStyles>
  <dxfs count="15">
    <dxf>
      <fill>
        <patternFill>
          <bgColor rgb="FF00FFFF"/>
        </patternFill>
      </fill>
    </dxf>
    <dxf>
      <fill>
        <patternFill>
          <bgColor theme="0" tint="-0.24994659260841701"/>
        </patternFill>
      </fill>
    </dxf>
    <dxf>
      <fill>
        <patternFill>
          <bgColor rgb="FF66FFFF"/>
        </patternFill>
      </fill>
    </dxf>
    <dxf>
      <font>
        <color theme="0" tint="-0.499984740745262"/>
      </font>
      <fill>
        <patternFill>
          <bgColor theme="0" tint="-0.499984740745262"/>
        </patternFill>
      </fill>
    </dxf>
    <dxf>
      <font>
        <color theme="0"/>
      </font>
    </dxf>
    <dxf>
      <font>
        <color theme="0" tint="-0.499984740745262"/>
      </font>
      <fill>
        <patternFill>
          <bgColor theme="0" tint="-0.499984740745262"/>
        </patternFill>
      </fill>
    </dxf>
    <dxf>
      <font>
        <color theme="0"/>
      </font>
    </dxf>
    <dxf>
      <font>
        <color theme="0"/>
      </font>
      <border>
        <left/>
        <right/>
        <top/>
        <bottom/>
      </border>
    </dxf>
    <dxf>
      <font>
        <color theme="0" tint="-0.24994659260841701"/>
        <name val="Calibri Light"/>
        <scheme val="none"/>
      </font>
      <fill>
        <patternFill>
          <bgColor theme="0" tint="-0.24994659260841701"/>
        </patternFill>
      </fill>
    </dxf>
    <dxf>
      <font>
        <color theme="0" tint="-0.24994659260841701"/>
        <name val="Calibri Light"/>
        <scheme val="none"/>
      </font>
      <fill>
        <patternFill>
          <bgColor theme="0" tint="-0.24994659260841701"/>
        </patternFill>
      </fill>
    </dxf>
    <dxf>
      <fill>
        <patternFill>
          <bgColor rgb="FF66FFFF"/>
        </patternFill>
      </fill>
    </dxf>
    <dxf>
      <fill>
        <patternFill>
          <bgColor rgb="FF66FFFF"/>
        </patternFill>
      </fill>
    </dxf>
    <dxf>
      <fill>
        <patternFill>
          <bgColor theme="0"/>
        </patternFill>
      </fill>
    </dxf>
    <dxf>
      <font>
        <color theme="1"/>
      </font>
    </dxf>
    <dxf>
      <font>
        <color theme="0"/>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542925</xdr:colOff>
      <xdr:row>1</xdr:row>
      <xdr:rowOff>76200</xdr:rowOff>
    </xdr:from>
    <xdr:to>
      <xdr:col>5</xdr:col>
      <xdr:colOff>1266825</xdr:colOff>
      <xdr:row>3</xdr:row>
      <xdr:rowOff>276225</xdr:rowOff>
    </xdr:to>
    <xdr:pic>
      <xdr:nvPicPr>
        <xdr:cNvPr id="1273" name="Image 1">
          <a:extLst>
            <a:ext uri="{FF2B5EF4-FFF2-40B4-BE49-F238E27FC236}">
              <a16:creationId xmlns:a16="http://schemas.microsoft.com/office/drawing/2014/main" id="{C416EA80-DB42-82BE-AD87-1C140A6228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81925" y="276225"/>
          <a:ext cx="7239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180975</xdr:colOff>
      <xdr:row>1</xdr:row>
      <xdr:rowOff>47625</xdr:rowOff>
    </xdr:from>
    <xdr:to>
      <xdr:col>2</xdr:col>
      <xdr:colOff>219075</xdr:colOff>
      <xdr:row>3</xdr:row>
      <xdr:rowOff>257175</xdr:rowOff>
    </xdr:to>
    <xdr:pic>
      <xdr:nvPicPr>
        <xdr:cNvPr id="1274" name="Picture 2">
          <a:extLst>
            <a:ext uri="{FF2B5EF4-FFF2-40B4-BE49-F238E27FC236}">
              <a16:creationId xmlns:a16="http://schemas.microsoft.com/office/drawing/2014/main" id="{C483CD43-8405-FCFF-3E24-929A0C77F4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8911" b="4950"/>
        <a:stretch>
          <a:fillRect/>
        </a:stretch>
      </xdr:blipFill>
      <xdr:spPr bwMode="auto">
        <a:xfrm>
          <a:off x="200025" y="247650"/>
          <a:ext cx="8858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B1:Q83"/>
  <sheetViews>
    <sheetView topLeftCell="A13" zoomScale="110" zoomScaleNormal="110" workbookViewId="0">
      <selection activeCell="G20" sqref="G20"/>
    </sheetView>
  </sheetViews>
  <sheetFormatPr baseColWidth="10" defaultRowHeight="12.75" x14ac:dyDescent="0.2"/>
  <cols>
    <col min="1" max="1" width="1.7109375" style="3" customWidth="1"/>
    <col min="2" max="2" width="7.28515625" style="3" bestFit="1" customWidth="1"/>
    <col min="3" max="3" width="34.28515625" style="3" customWidth="1"/>
    <col min="4" max="4" width="30.5703125" style="3" customWidth="1"/>
    <col min="5" max="11" width="5.85546875" style="3" bestFit="1" customWidth="1"/>
    <col min="12" max="12" width="7.5703125" style="3" bestFit="1" customWidth="1"/>
    <col min="13" max="13" width="7.5703125" style="3" customWidth="1"/>
    <col min="14" max="14" width="7.5703125" style="3" bestFit="1" customWidth="1"/>
    <col min="15" max="15" width="5.140625" style="3" bestFit="1" customWidth="1"/>
    <col min="16" max="16" width="5" style="3" bestFit="1" customWidth="1"/>
    <col min="17" max="16384" width="11.42578125" style="3"/>
  </cols>
  <sheetData>
    <row r="1" spans="2:17" x14ac:dyDescent="0.2">
      <c r="B1" s="1" t="s">
        <v>50</v>
      </c>
      <c r="C1" s="2" t="s">
        <v>51</v>
      </c>
      <c r="D1" s="2" t="s">
        <v>117</v>
      </c>
      <c r="E1" s="2" t="s">
        <v>118</v>
      </c>
      <c r="F1" s="2" t="s">
        <v>119</v>
      </c>
      <c r="G1" s="2" t="s">
        <v>120</v>
      </c>
      <c r="H1" s="2" t="s">
        <v>121</v>
      </c>
      <c r="I1" s="2" t="s">
        <v>122</v>
      </c>
      <c r="J1" s="2" t="s">
        <v>123</v>
      </c>
      <c r="K1" s="2" t="s">
        <v>124</v>
      </c>
      <c r="L1" s="2" t="s">
        <v>118</v>
      </c>
      <c r="M1" s="2" t="s">
        <v>119</v>
      </c>
      <c r="N1" s="2" t="s">
        <v>120</v>
      </c>
      <c r="O1" s="2" t="s">
        <v>59</v>
      </c>
      <c r="P1" s="2" t="s">
        <v>60</v>
      </c>
      <c r="Q1" s="2" t="s">
        <v>133</v>
      </c>
    </row>
    <row r="2" spans="2:17" x14ac:dyDescent="0.2">
      <c r="B2" s="4">
        <v>1004</v>
      </c>
      <c r="C2" s="11" t="s">
        <v>33</v>
      </c>
      <c r="D2" s="12" t="s">
        <v>46</v>
      </c>
      <c r="E2" s="6"/>
      <c r="F2" s="6"/>
      <c r="G2" s="6"/>
      <c r="H2" s="6"/>
      <c r="I2" s="6"/>
      <c r="J2" s="6"/>
      <c r="K2" s="6"/>
      <c r="L2" s="8"/>
      <c r="M2" s="8"/>
      <c r="N2" s="8"/>
      <c r="O2" s="6">
        <f t="shared" ref="O2:O33" si="0">7-COUNTBLANK(E2:K2)</f>
        <v>0</v>
      </c>
      <c r="P2" s="8">
        <f t="shared" ref="P2:P33" si="1">3-COUNTBLANK(L2:N2)</f>
        <v>0</v>
      </c>
      <c r="Q2" s="3">
        <f>O2+P2</f>
        <v>0</v>
      </c>
    </row>
    <row r="3" spans="2:17" x14ac:dyDescent="0.2">
      <c r="B3" s="4">
        <v>1015</v>
      </c>
      <c r="C3" s="11" t="s">
        <v>61</v>
      </c>
      <c r="D3" s="12" t="s">
        <v>46</v>
      </c>
      <c r="E3" s="6" t="s">
        <v>55</v>
      </c>
      <c r="F3" s="6" t="s">
        <v>57</v>
      </c>
      <c r="G3" s="6"/>
      <c r="H3" s="6"/>
      <c r="I3" s="7"/>
      <c r="J3" s="7"/>
      <c r="K3" s="6"/>
      <c r="L3" s="8"/>
      <c r="M3" s="8"/>
      <c r="N3" s="8"/>
      <c r="O3" s="6">
        <f t="shared" si="0"/>
        <v>2</v>
      </c>
      <c r="P3" s="8">
        <f t="shared" si="1"/>
        <v>0</v>
      </c>
      <c r="Q3" s="3">
        <f t="shared" ref="Q3:Q66" si="2">O3+P3</f>
        <v>2</v>
      </c>
    </row>
    <row r="4" spans="2:17" x14ac:dyDescent="0.2">
      <c r="B4" s="4">
        <v>1025</v>
      </c>
      <c r="C4" s="11" t="s">
        <v>62</v>
      </c>
      <c r="D4" s="12" t="s">
        <v>46</v>
      </c>
      <c r="E4" s="6" t="s">
        <v>56</v>
      </c>
      <c r="F4" s="6" t="s">
        <v>57</v>
      </c>
      <c r="G4" s="6"/>
      <c r="H4" s="6"/>
      <c r="I4" s="6"/>
      <c r="J4" s="7"/>
      <c r="K4" s="6"/>
      <c r="L4" s="8"/>
      <c r="M4" s="8"/>
      <c r="N4" s="8"/>
      <c r="O4" s="6">
        <f t="shared" si="0"/>
        <v>2</v>
      </c>
      <c r="P4" s="8">
        <f t="shared" si="1"/>
        <v>0</v>
      </c>
      <c r="Q4" s="3">
        <f t="shared" si="2"/>
        <v>2</v>
      </c>
    </row>
    <row r="5" spans="2:17" x14ac:dyDescent="0.2">
      <c r="B5" s="4">
        <v>1045</v>
      </c>
      <c r="C5" s="11" t="s">
        <v>63</v>
      </c>
      <c r="D5" s="12" t="s">
        <v>46</v>
      </c>
      <c r="E5" s="6" t="s">
        <v>53</v>
      </c>
      <c r="F5" s="6" t="s">
        <v>55</v>
      </c>
      <c r="G5" s="6" t="s">
        <v>55</v>
      </c>
      <c r="H5" s="6"/>
      <c r="I5" s="6"/>
      <c r="J5" s="6"/>
      <c r="K5" s="6"/>
      <c r="L5" s="8" t="s">
        <v>142</v>
      </c>
      <c r="M5" s="8"/>
      <c r="N5" s="8"/>
      <c r="O5" s="6">
        <f t="shared" si="0"/>
        <v>3</v>
      </c>
      <c r="P5" s="8">
        <f t="shared" si="1"/>
        <v>1</v>
      </c>
      <c r="Q5" s="3">
        <f t="shared" si="2"/>
        <v>4</v>
      </c>
    </row>
    <row r="6" spans="2:17" x14ac:dyDescent="0.2">
      <c r="B6" s="4">
        <v>1119</v>
      </c>
      <c r="C6" s="11" t="s">
        <v>34</v>
      </c>
      <c r="D6" s="12" t="s">
        <v>46</v>
      </c>
      <c r="E6" s="6"/>
      <c r="F6" s="6"/>
      <c r="G6" s="6"/>
      <c r="H6" s="6"/>
      <c r="I6" s="6"/>
      <c r="J6" s="6"/>
      <c r="K6" s="6"/>
      <c r="L6" s="8"/>
      <c r="M6" s="8"/>
      <c r="N6" s="8"/>
      <c r="O6" s="6">
        <f t="shared" si="0"/>
        <v>0</v>
      </c>
      <c r="P6" s="8">
        <f t="shared" si="1"/>
        <v>0</v>
      </c>
      <c r="Q6" s="3">
        <f t="shared" si="2"/>
        <v>0</v>
      </c>
    </row>
    <row r="7" spans="2:17" x14ac:dyDescent="0.2">
      <c r="B7" s="4">
        <v>1198</v>
      </c>
      <c r="C7" s="11" t="s">
        <v>64</v>
      </c>
      <c r="D7" s="12" t="s">
        <v>46</v>
      </c>
      <c r="E7" s="6" t="s">
        <v>55</v>
      </c>
      <c r="F7" s="6"/>
      <c r="G7" s="6"/>
      <c r="H7" s="7"/>
      <c r="I7" s="6"/>
      <c r="J7" s="6"/>
      <c r="K7" s="6"/>
      <c r="L7" s="8"/>
      <c r="M7" s="8"/>
      <c r="N7" s="8"/>
      <c r="O7" s="6">
        <f t="shared" si="0"/>
        <v>1</v>
      </c>
      <c r="P7" s="8">
        <f t="shared" si="1"/>
        <v>0</v>
      </c>
      <c r="Q7" s="3">
        <f t="shared" si="2"/>
        <v>1</v>
      </c>
    </row>
    <row r="8" spans="2:17" x14ac:dyDescent="0.2">
      <c r="B8" s="4">
        <v>1212</v>
      </c>
      <c r="C8" s="11" t="s">
        <v>65</v>
      </c>
      <c r="D8" s="12" t="s">
        <v>46</v>
      </c>
      <c r="E8" s="6"/>
      <c r="F8" s="6"/>
      <c r="G8" s="6"/>
      <c r="H8" s="6"/>
      <c r="I8" s="6"/>
      <c r="J8" s="6"/>
      <c r="K8" s="6"/>
      <c r="L8" s="8"/>
      <c r="M8" s="8"/>
      <c r="N8" s="8"/>
      <c r="O8" s="6">
        <f t="shared" si="0"/>
        <v>0</v>
      </c>
      <c r="P8" s="8">
        <f t="shared" si="1"/>
        <v>0</v>
      </c>
      <c r="Q8" s="3">
        <f t="shared" si="2"/>
        <v>0</v>
      </c>
    </row>
    <row r="9" spans="2:17" x14ac:dyDescent="0.2">
      <c r="B9" s="4">
        <v>1249</v>
      </c>
      <c r="C9" s="11" t="s">
        <v>66</v>
      </c>
      <c r="D9" s="12" t="s">
        <v>46</v>
      </c>
      <c r="E9" s="6" t="s">
        <v>56</v>
      </c>
      <c r="F9" s="6" t="s">
        <v>57</v>
      </c>
      <c r="G9" s="6"/>
      <c r="H9" s="6"/>
      <c r="I9" s="6"/>
      <c r="J9" s="7"/>
      <c r="K9" s="6"/>
      <c r="L9" s="8"/>
      <c r="M9" s="8"/>
      <c r="N9" s="8"/>
      <c r="O9" s="6">
        <f t="shared" si="0"/>
        <v>2</v>
      </c>
      <c r="P9" s="8">
        <f t="shared" si="1"/>
        <v>0</v>
      </c>
      <c r="Q9" s="3">
        <f t="shared" si="2"/>
        <v>2</v>
      </c>
    </row>
    <row r="10" spans="2:17" x14ac:dyDescent="0.2">
      <c r="B10" s="4">
        <v>1250</v>
      </c>
      <c r="C10" s="11" t="s">
        <v>67</v>
      </c>
      <c r="D10" s="12" t="s">
        <v>46</v>
      </c>
      <c r="E10" s="6" t="s">
        <v>56</v>
      </c>
      <c r="F10" s="6" t="s">
        <v>57</v>
      </c>
      <c r="G10" s="6"/>
      <c r="H10" s="6"/>
      <c r="I10" s="6"/>
      <c r="J10" s="7"/>
      <c r="K10" s="6"/>
      <c r="L10" s="8"/>
      <c r="M10" s="8"/>
      <c r="N10" s="8"/>
      <c r="O10" s="6">
        <f t="shared" si="0"/>
        <v>2</v>
      </c>
      <c r="P10" s="8">
        <f t="shared" si="1"/>
        <v>0</v>
      </c>
      <c r="Q10" s="3">
        <f t="shared" si="2"/>
        <v>2</v>
      </c>
    </row>
    <row r="11" spans="2:17" x14ac:dyDescent="0.2">
      <c r="B11" s="4">
        <v>1254</v>
      </c>
      <c r="C11" s="11" t="s">
        <v>68</v>
      </c>
      <c r="D11" s="12" t="s">
        <v>46</v>
      </c>
      <c r="E11" s="6" t="s">
        <v>56</v>
      </c>
      <c r="F11" s="6" t="s">
        <v>57</v>
      </c>
      <c r="G11" s="6"/>
      <c r="H11" s="6"/>
      <c r="I11" s="6"/>
      <c r="J11" s="6"/>
      <c r="K11" s="7"/>
      <c r="L11" s="8"/>
      <c r="M11" s="8"/>
      <c r="N11" s="8"/>
      <c r="O11" s="6">
        <f t="shared" si="0"/>
        <v>2</v>
      </c>
      <c r="P11" s="8">
        <f t="shared" si="1"/>
        <v>0</v>
      </c>
      <c r="Q11" s="3">
        <f t="shared" si="2"/>
        <v>2</v>
      </c>
    </row>
    <row r="12" spans="2:17" x14ac:dyDescent="0.2">
      <c r="B12" s="4">
        <v>1257</v>
      </c>
      <c r="C12" s="11" t="s">
        <v>69</v>
      </c>
      <c r="D12" s="12" t="s">
        <v>46</v>
      </c>
      <c r="E12" s="6" t="s">
        <v>57</v>
      </c>
      <c r="F12" s="6" t="s">
        <v>57</v>
      </c>
      <c r="G12" s="6"/>
      <c r="H12" s="6"/>
      <c r="I12" s="6"/>
      <c r="J12" s="6"/>
      <c r="K12" s="7"/>
      <c r="L12" s="8"/>
      <c r="M12" s="8"/>
      <c r="N12" s="8"/>
      <c r="O12" s="6">
        <f t="shared" si="0"/>
        <v>2</v>
      </c>
      <c r="P12" s="8">
        <f t="shared" si="1"/>
        <v>0</v>
      </c>
      <c r="Q12" s="3">
        <f t="shared" si="2"/>
        <v>2</v>
      </c>
    </row>
    <row r="13" spans="2:17" x14ac:dyDescent="0.2">
      <c r="B13" s="4">
        <v>1266</v>
      </c>
      <c r="C13" s="11" t="s">
        <v>70</v>
      </c>
      <c r="D13" s="12" t="s">
        <v>46</v>
      </c>
      <c r="E13" s="6" t="s">
        <v>56</v>
      </c>
      <c r="F13" s="6"/>
      <c r="G13" s="6"/>
      <c r="H13" s="6"/>
      <c r="I13" s="6"/>
      <c r="J13" s="7"/>
      <c r="K13" s="7"/>
      <c r="L13" s="8"/>
      <c r="M13" s="8"/>
      <c r="N13" s="8"/>
      <c r="O13" s="6">
        <f t="shared" si="0"/>
        <v>1</v>
      </c>
      <c r="P13" s="8">
        <f t="shared" si="1"/>
        <v>0</v>
      </c>
      <c r="Q13" s="3">
        <f t="shared" si="2"/>
        <v>1</v>
      </c>
    </row>
    <row r="14" spans="2:17" x14ac:dyDescent="0.2">
      <c r="B14" s="4">
        <v>1269</v>
      </c>
      <c r="C14" s="11" t="s">
        <v>35</v>
      </c>
      <c r="D14" s="12" t="s">
        <v>46</v>
      </c>
      <c r="E14" s="6" t="s">
        <v>57</v>
      </c>
      <c r="F14" s="6"/>
      <c r="G14" s="6"/>
      <c r="H14" s="6"/>
      <c r="I14" s="6"/>
      <c r="J14" s="6"/>
      <c r="K14" s="6"/>
      <c r="L14" s="8"/>
      <c r="M14" s="8"/>
      <c r="N14" s="8"/>
      <c r="O14" s="6">
        <f t="shared" si="0"/>
        <v>1</v>
      </c>
      <c r="P14" s="8">
        <f t="shared" si="1"/>
        <v>0</v>
      </c>
      <c r="Q14" s="3">
        <f t="shared" si="2"/>
        <v>1</v>
      </c>
    </row>
    <row r="15" spans="2:17" x14ac:dyDescent="0.2">
      <c r="B15" s="4">
        <v>1274</v>
      </c>
      <c r="C15" s="11" t="s">
        <v>71</v>
      </c>
      <c r="D15" s="12" t="s">
        <v>46</v>
      </c>
      <c r="E15" s="6" t="s">
        <v>57</v>
      </c>
      <c r="F15" s="6"/>
      <c r="G15" s="6"/>
      <c r="H15" s="6"/>
      <c r="I15" s="6"/>
      <c r="J15" s="6"/>
      <c r="K15" s="6"/>
      <c r="L15" s="8"/>
      <c r="M15" s="8"/>
      <c r="N15" s="8"/>
      <c r="O15" s="6">
        <f t="shared" si="0"/>
        <v>1</v>
      </c>
      <c r="P15" s="8">
        <f t="shared" si="1"/>
        <v>0</v>
      </c>
      <c r="Q15" s="3">
        <f t="shared" si="2"/>
        <v>1</v>
      </c>
    </row>
    <row r="16" spans="2:17" x14ac:dyDescent="0.2">
      <c r="B16" s="4">
        <v>1275</v>
      </c>
      <c r="C16" s="11" t="s">
        <v>72</v>
      </c>
      <c r="D16" s="12" t="s">
        <v>46</v>
      </c>
      <c r="E16" s="6" t="s">
        <v>56</v>
      </c>
      <c r="F16" s="6" t="s">
        <v>56</v>
      </c>
      <c r="G16" s="6" t="s">
        <v>57</v>
      </c>
      <c r="H16" s="6"/>
      <c r="I16" s="6"/>
      <c r="J16" s="6"/>
      <c r="K16" s="6"/>
      <c r="L16" s="8"/>
      <c r="M16" s="8"/>
      <c r="N16" s="8"/>
      <c r="O16" s="6">
        <f t="shared" si="0"/>
        <v>3</v>
      </c>
      <c r="P16" s="8">
        <f t="shared" si="1"/>
        <v>0</v>
      </c>
      <c r="Q16" s="3">
        <f t="shared" si="2"/>
        <v>3</v>
      </c>
    </row>
    <row r="17" spans="2:17" x14ac:dyDescent="0.2">
      <c r="B17" s="4">
        <v>2008</v>
      </c>
      <c r="C17" s="11" t="s">
        <v>36</v>
      </c>
      <c r="D17" s="12" t="s">
        <v>47</v>
      </c>
      <c r="E17" s="6"/>
      <c r="F17" s="6"/>
      <c r="G17" s="6"/>
      <c r="H17" s="6"/>
      <c r="I17" s="6"/>
      <c r="J17" s="6"/>
      <c r="K17" s="6"/>
      <c r="L17" s="8"/>
      <c r="M17" s="8"/>
      <c r="N17" s="8"/>
      <c r="O17" s="6">
        <f t="shared" si="0"/>
        <v>0</v>
      </c>
      <c r="P17" s="8">
        <f t="shared" si="1"/>
        <v>0</v>
      </c>
      <c r="Q17" s="3">
        <f t="shared" si="2"/>
        <v>0</v>
      </c>
    </row>
    <row r="18" spans="2:17" x14ac:dyDescent="0.2">
      <c r="B18" s="4">
        <v>2049</v>
      </c>
      <c r="C18" s="11" t="s">
        <v>37</v>
      </c>
      <c r="D18" s="12" t="s">
        <v>47</v>
      </c>
      <c r="E18" s="6" t="s">
        <v>57</v>
      </c>
      <c r="F18" s="6"/>
      <c r="G18" s="6"/>
      <c r="H18" s="6"/>
      <c r="I18" s="6"/>
      <c r="J18" s="7"/>
      <c r="K18" s="6"/>
      <c r="L18" s="8"/>
      <c r="M18" s="8"/>
      <c r="N18" s="8"/>
      <c r="O18" s="6">
        <f t="shared" si="0"/>
        <v>1</v>
      </c>
      <c r="P18" s="8">
        <f t="shared" si="1"/>
        <v>0</v>
      </c>
      <c r="Q18" s="3">
        <f t="shared" si="2"/>
        <v>1</v>
      </c>
    </row>
    <row r="19" spans="2:17" x14ac:dyDescent="0.2">
      <c r="B19" s="4">
        <v>2067</v>
      </c>
      <c r="C19" s="11" t="s">
        <v>73</v>
      </c>
      <c r="D19" s="12" t="s">
        <v>47</v>
      </c>
      <c r="E19" s="6" t="s">
        <v>55</v>
      </c>
      <c r="F19" s="6" t="s">
        <v>57</v>
      </c>
      <c r="G19" s="6"/>
      <c r="H19" s="6"/>
      <c r="I19" s="6"/>
      <c r="J19" s="6"/>
      <c r="K19" s="7"/>
      <c r="L19" s="8"/>
      <c r="M19" s="8"/>
      <c r="N19" s="8"/>
      <c r="O19" s="6">
        <f t="shared" si="0"/>
        <v>2</v>
      </c>
      <c r="P19" s="8">
        <f t="shared" si="1"/>
        <v>0</v>
      </c>
      <c r="Q19" s="3">
        <f t="shared" si="2"/>
        <v>2</v>
      </c>
    </row>
    <row r="20" spans="2:17" x14ac:dyDescent="0.2">
      <c r="B20" s="4">
        <v>2076</v>
      </c>
      <c r="C20" s="4" t="s">
        <v>132</v>
      </c>
      <c r="D20" s="12" t="s">
        <v>47</v>
      </c>
      <c r="E20" s="6" t="s">
        <v>141</v>
      </c>
      <c r="F20" s="6" t="s">
        <v>55</v>
      </c>
      <c r="G20" s="6" t="s">
        <v>56</v>
      </c>
      <c r="H20" s="6"/>
      <c r="I20" s="7"/>
      <c r="J20" s="6"/>
      <c r="K20" s="6"/>
      <c r="L20" s="8" t="s">
        <v>142</v>
      </c>
      <c r="M20" s="8"/>
      <c r="N20" s="8"/>
      <c r="O20" s="6">
        <f t="shared" si="0"/>
        <v>3</v>
      </c>
      <c r="P20" s="8">
        <f t="shared" si="1"/>
        <v>1</v>
      </c>
      <c r="Q20" s="3">
        <f t="shared" si="2"/>
        <v>4</v>
      </c>
    </row>
    <row r="21" spans="2:17" x14ac:dyDescent="0.2">
      <c r="B21" s="4">
        <v>2078</v>
      </c>
      <c r="C21" s="11" t="s">
        <v>38</v>
      </c>
      <c r="D21" s="12" t="s">
        <v>47</v>
      </c>
      <c r="E21" s="6"/>
      <c r="F21" s="6"/>
      <c r="G21" s="6"/>
      <c r="H21" s="6"/>
      <c r="I21" s="6"/>
      <c r="J21" s="6"/>
      <c r="K21" s="6"/>
      <c r="L21" s="8"/>
      <c r="M21" s="8"/>
      <c r="N21" s="8"/>
      <c r="O21" s="6">
        <f t="shared" si="0"/>
        <v>0</v>
      </c>
      <c r="P21" s="8">
        <f t="shared" si="1"/>
        <v>0</v>
      </c>
      <c r="Q21" s="3">
        <f t="shared" si="2"/>
        <v>0</v>
      </c>
    </row>
    <row r="22" spans="2:17" x14ac:dyDescent="0.2">
      <c r="B22" s="4">
        <v>2080</v>
      </c>
      <c r="C22" s="11" t="s">
        <v>74</v>
      </c>
      <c r="D22" s="12" t="s">
        <v>47</v>
      </c>
      <c r="E22" s="6" t="s">
        <v>57</v>
      </c>
      <c r="F22" s="6"/>
      <c r="G22" s="6"/>
      <c r="H22" s="6"/>
      <c r="I22" s="6"/>
      <c r="J22" s="6"/>
      <c r="K22" s="7"/>
      <c r="L22" s="8"/>
      <c r="M22" s="8"/>
      <c r="N22" s="8"/>
      <c r="O22" s="6">
        <f t="shared" si="0"/>
        <v>1</v>
      </c>
      <c r="P22" s="8">
        <f t="shared" si="1"/>
        <v>0</v>
      </c>
      <c r="Q22" s="3">
        <f t="shared" si="2"/>
        <v>1</v>
      </c>
    </row>
    <row r="23" spans="2:17" x14ac:dyDescent="0.2">
      <c r="B23" s="4">
        <v>2148</v>
      </c>
      <c r="C23" s="11" t="s">
        <v>75</v>
      </c>
      <c r="D23" s="12" t="s">
        <v>47</v>
      </c>
      <c r="E23" s="6" t="s">
        <v>55</v>
      </c>
      <c r="F23" s="6"/>
      <c r="G23" s="6"/>
      <c r="H23" s="7"/>
      <c r="I23" s="7"/>
      <c r="J23" s="7"/>
      <c r="K23" s="6"/>
      <c r="L23" s="8" t="s">
        <v>142</v>
      </c>
      <c r="M23" s="8"/>
      <c r="N23" s="8"/>
      <c r="O23" s="6">
        <f t="shared" si="0"/>
        <v>1</v>
      </c>
      <c r="P23" s="8">
        <f t="shared" si="1"/>
        <v>1</v>
      </c>
      <c r="Q23" s="3">
        <f t="shared" si="2"/>
        <v>2</v>
      </c>
    </row>
    <row r="24" spans="2:17" x14ac:dyDescent="0.2">
      <c r="B24" s="4">
        <v>2160</v>
      </c>
      <c r="C24" s="11" t="s">
        <v>39</v>
      </c>
      <c r="D24" s="12" t="s">
        <v>47</v>
      </c>
      <c r="E24" s="6"/>
      <c r="F24" s="6"/>
      <c r="G24" s="6"/>
      <c r="H24" s="6"/>
      <c r="I24" s="6"/>
      <c r="J24" s="6"/>
      <c r="K24" s="6"/>
      <c r="L24" s="8"/>
      <c r="M24" s="8"/>
      <c r="N24" s="8"/>
      <c r="O24" s="6">
        <f t="shared" si="0"/>
        <v>0</v>
      </c>
      <c r="P24" s="8">
        <f t="shared" si="1"/>
        <v>0</v>
      </c>
      <c r="Q24" s="3">
        <f t="shared" si="2"/>
        <v>0</v>
      </c>
    </row>
    <row r="25" spans="2:17" x14ac:dyDescent="0.2">
      <c r="B25" s="4">
        <v>2223</v>
      </c>
      <c r="C25" s="11" t="s">
        <v>40</v>
      </c>
      <c r="D25" s="12" t="s">
        <v>47</v>
      </c>
      <c r="E25" s="6"/>
      <c r="F25" s="6"/>
      <c r="G25" s="6"/>
      <c r="H25" s="6"/>
      <c r="I25" s="6"/>
      <c r="J25" s="6"/>
      <c r="K25" s="6"/>
      <c r="L25" s="8"/>
      <c r="M25" s="8"/>
      <c r="N25" s="8"/>
      <c r="O25" s="6">
        <f t="shared" si="0"/>
        <v>0</v>
      </c>
      <c r="P25" s="8">
        <f t="shared" si="1"/>
        <v>0</v>
      </c>
      <c r="Q25" s="3">
        <f t="shared" si="2"/>
        <v>0</v>
      </c>
    </row>
    <row r="26" spans="2:17" x14ac:dyDescent="0.2">
      <c r="B26" s="4">
        <v>2244</v>
      </c>
      <c r="C26" s="11" t="s">
        <v>76</v>
      </c>
      <c r="D26" s="12" t="s">
        <v>47</v>
      </c>
      <c r="E26" s="6" t="s">
        <v>55</v>
      </c>
      <c r="F26" s="6"/>
      <c r="G26" s="6"/>
      <c r="H26" s="6"/>
      <c r="I26" s="6"/>
      <c r="J26" s="7"/>
      <c r="K26" s="7"/>
      <c r="L26" s="8"/>
      <c r="M26" s="8"/>
      <c r="N26" s="8"/>
      <c r="O26" s="6">
        <f t="shared" si="0"/>
        <v>1</v>
      </c>
      <c r="P26" s="8">
        <f t="shared" si="1"/>
        <v>0</v>
      </c>
      <c r="Q26" s="3">
        <f t="shared" si="2"/>
        <v>1</v>
      </c>
    </row>
    <row r="27" spans="2:17" x14ac:dyDescent="0.2">
      <c r="B27" s="4">
        <v>2264</v>
      </c>
      <c r="C27" s="11" t="s">
        <v>77</v>
      </c>
      <c r="D27" s="12" t="s">
        <v>47</v>
      </c>
      <c r="E27" s="6"/>
      <c r="F27" s="6"/>
      <c r="G27" s="6"/>
      <c r="H27" s="6"/>
      <c r="I27" s="6"/>
      <c r="J27" s="7"/>
      <c r="K27" s="6"/>
      <c r="L27" s="8"/>
      <c r="M27" s="8"/>
      <c r="N27" s="8"/>
      <c r="O27" s="6">
        <f t="shared" si="0"/>
        <v>0</v>
      </c>
      <c r="P27" s="8">
        <f t="shared" si="1"/>
        <v>0</v>
      </c>
      <c r="Q27" s="3">
        <f t="shared" si="2"/>
        <v>0</v>
      </c>
    </row>
    <row r="28" spans="2:17" x14ac:dyDescent="0.2">
      <c r="B28" s="4">
        <v>2270</v>
      </c>
      <c r="C28" s="11" t="s">
        <v>78</v>
      </c>
      <c r="D28" s="12" t="s">
        <v>47</v>
      </c>
      <c r="E28" s="6" t="s">
        <v>54</v>
      </c>
      <c r="F28" s="6" t="s">
        <v>56</v>
      </c>
      <c r="G28" s="6"/>
      <c r="H28" s="7"/>
      <c r="I28" s="7"/>
      <c r="J28" s="7"/>
      <c r="K28" s="7"/>
      <c r="L28" s="8" t="s">
        <v>58</v>
      </c>
      <c r="M28" s="8"/>
      <c r="N28" s="8"/>
      <c r="O28" s="6">
        <f t="shared" si="0"/>
        <v>2</v>
      </c>
      <c r="P28" s="8">
        <f t="shared" si="1"/>
        <v>1</v>
      </c>
      <c r="Q28" s="3">
        <f t="shared" si="2"/>
        <v>3</v>
      </c>
    </row>
    <row r="29" spans="2:17" x14ac:dyDescent="0.2">
      <c r="B29" s="4">
        <v>3002</v>
      </c>
      <c r="C29" s="11" t="s">
        <v>79</v>
      </c>
      <c r="D29" s="12" t="s">
        <v>45</v>
      </c>
      <c r="E29" s="6" t="s">
        <v>56</v>
      </c>
      <c r="F29" s="6" t="s">
        <v>57</v>
      </c>
      <c r="G29" s="6"/>
      <c r="H29" s="6"/>
      <c r="I29" s="7"/>
      <c r="J29" s="7"/>
      <c r="K29" s="7"/>
      <c r="L29" s="8"/>
      <c r="M29" s="8"/>
      <c r="N29" s="8"/>
      <c r="O29" s="6">
        <f t="shared" si="0"/>
        <v>2</v>
      </c>
      <c r="P29" s="8">
        <f t="shared" si="1"/>
        <v>0</v>
      </c>
      <c r="Q29" s="3">
        <f t="shared" si="2"/>
        <v>2</v>
      </c>
    </row>
    <row r="30" spans="2:17" x14ac:dyDescent="0.2">
      <c r="B30" s="4">
        <v>3017</v>
      </c>
      <c r="C30" s="11" t="s">
        <v>80</v>
      </c>
      <c r="D30" s="12" t="s">
        <v>45</v>
      </c>
      <c r="E30" s="6"/>
      <c r="F30" s="6"/>
      <c r="G30" s="6"/>
      <c r="H30" s="6"/>
      <c r="I30" s="6"/>
      <c r="J30" s="6"/>
      <c r="K30" s="6"/>
      <c r="L30" s="8"/>
      <c r="M30" s="8"/>
      <c r="N30" s="8"/>
      <c r="O30" s="6">
        <f t="shared" si="0"/>
        <v>0</v>
      </c>
      <c r="P30" s="8">
        <f t="shared" si="1"/>
        <v>0</v>
      </c>
      <c r="Q30" s="3">
        <f t="shared" si="2"/>
        <v>0</v>
      </c>
    </row>
    <row r="31" spans="2:17" x14ac:dyDescent="0.2">
      <c r="B31" s="4">
        <v>3040</v>
      </c>
      <c r="C31" s="11" t="s">
        <v>41</v>
      </c>
      <c r="D31" s="12" t="s">
        <v>45</v>
      </c>
      <c r="E31" s="6" t="s">
        <v>56</v>
      </c>
      <c r="F31" s="6" t="s">
        <v>56</v>
      </c>
      <c r="G31" s="6"/>
      <c r="H31" s="6"/>
      <c r="I31" s="6"/>
      <c r="J31" s="6"/>
      <c r="K31" s="6"/>
      <c r="L31" s="8"/>
      <c r="M31" s="8"/>
      <c r="N31" s="8"/>
      <c r="O31" s="6">
        <f t="shared" si="0"/>
        <v>2</v>
      </c>
      <c r="P31" s="8">
        <f t="shared" si="1"/>
        <v>0</v>
      </c>
      <c r="Q31" s="3">
        <f t="shared" si="2"/>
        <v>2</v>
      </c>
    </row>
    <row r="32" spans="2:17" x14ac:dyDescent="0.2">
      <c r="B32" s="4">
        <v>3042</v>
      </c>
      <c r="C32" s="11" t="s">
        <v>42</v>
      </c>
      <c r="D32" s="12" t="s">
        <v>45</v>
      </c>
      <c r="E32" s="6" t="s">
        <v>52</v>
      </c>
      <c r="F32" s="6" t="s">
        <v>55</v>
      </c>
      <c r="G32" s="6" t="s">
        <v>56</v>
      </c>
      <c r="H32" s="7"/>
      <c r="I32" s="7"/>
      <c r="J32" s="7"/>
      <c r="K32" s="6"/>
      <c r="L32" s="8" t="s">
        <v>58</v>
      </c>
      <c r="M32" s="8"/>
      <c r="N32" s="8"/>
      <c r="O32" s="6">
        <f t="shared" si="0"/>
        <v>3</v>
      </c>
      <c r="P32" s="8">
        <f t="shared" si="1"/>
        <v>1</v>
      </c>
      <c r="Q32" s="3">
        <f t="shared" si="2"/>
        <v>4</v>
      </c>
    </row>
    <row r="33" spans="2:17" x14ac:dyDescent="0.2">
      <c r="B33" s="4">
        <v>3051</v>
      </c>
      <c r="C33" s="11" t="s">
        <v>81</v>
      </c>
      <c r="D33" s="12" t="s">
        <v>45</v>
      </c>
      <c r="E33" s="6" t="s">
        <v>56</v>
      </c>
      <c r="F33" s="6"/>
      <c r="G33" s="6"/>
      <c r="H33" s="6"/>
      <c r="I33" s="7"/>
      <c r="J33" s="6"/>
      <c r="K33" s="6"/>
      <c r="L33" s="8"/>
      <c r="M33" s="8"/>
      <c r="N33" s="8"/>
      <c r="O33" s="6">
        <f t="shared" si="0"/>
        <v>1</v>
      </c>
      <c r="P33" s="8">
        <f t="shared" si="1"/>
        <v>0</v>
      </c>
      <c r="Q33" s="3">
        <f t="shared" si="2"/>
        <v>1</v>
      </c>
    </row>
    <row r="34" spans="2:17" x14ac:dyDescent="0.2">
      <c r="B34" s="4">
        <v>3101</v>
      </c>
      <c r="C34" s="11" t="s">
        <v>82</v>
      </c>
      <c r="D34" s="12" t="s">
        <v>45</v>
      </c>
      <c r="E34" s="6" t="s">
        <v>54</v>
      </c>
      <c r="F34" s="6" t="s">
        <v>55</v>
      </c>
      <c r="G34" s="6" t="s">
        <v>57</v>
      </c>
      <c r="H34" s="7"/>
      <c r="I34" s="7"/>
      <c r="J34" s="6"/>
      <c r="K34" s="7"/>
      <c r="L34" s="8" t="s">
        <v>142</v>
      </c>
      <c r="M34" s="8"/>
      <c r="N34" s="8"/>
      <c r="O34" s="6">
        <f t="shared" ref="O34:O65" si="3">7-COUNTBLANK(E34:K34)</f>
        <v>3</v>
      </c>
      <c r="P34" s="8">
        <f t="shared" ref="P34:P65" si="4">3-COUNTBLANK(L34:N34)</f>
        <v>1</v>
      </c>
      <c r="Q34" s="3">
        <f t="shared" si="2"/>
        <v>4</v>
      </c>
    </row>
    <row r="35" spans="2:17" x14ac:dyDescent="0.2">
      <c r="B35" s="4">
        <v>3102</v>
      </c>
      <c r="C35" s="11" t="s">
        <v>83</v>
      </c>
      <c r="D35" s="12" t="s">
        <v>45</v>
      </c>
      <c r="E35" s="6" t="s">
        <v>57</v>
      </c>
      <c r="F35" s="6"/>
      <c r="G35" s="6"/>
      <c r="H35" s="6"/>
      <c r="I35" s="6"/>
      <c r="J35" s="7"/>
      <c r="K35" s="6"/>
      <c r="L35" s="8"/>
      <c r="M35" s="8"/>
      <c r="N35" s="8"/>
      <c r="O35" s="6">
        <f t="shared" si="3"/>
        <v>1</v>
      </c>
      <c r="P35" s="8">
        <f t="shared" si="4"/>
        <v>0</v>
      </c>
      <c r="Q35" s="3">
        <f t="shared" si="2"/>
        <v>1</v>
      </c>
    </row>
    <row r="36" spans="2:17" x14ac:dyDescent="0.2">
      <c r="B36" s="4">
        <v>3121</v>
      </c>
      <c r="C36" s="11" t="s">
        <v>84</v>
      </c>
      <c r="D36" s="12" t="s">
        <v>45</v>
      </c>
      <c r="E36" s="6" t="s">
        <v>53</v>
      </c>
      <c r="F36" s="6" t="s">
        <v>55</v>
      </c>
      <c r="G36" s="6" t="s">
        <v>56</v>
      </c>
      <c r="H36" s="7"/>
      <c r="I36" s="7"/>
      <c r="J36" s="6"/>
      <c r="K36" s="6"/>
      <c r="L36" s="8" t="s">
        <v>58</v>
      </c>
      <c r="M36" s="8"/>
      <c r="N36" s="8"/>
      <c r="O36" s="6">
        <f t="shared" si="3"/>
        <v>3</v>
      </c>
      <c r="P36" s="8">
        <f t="shared" si="4"/>
        <v>1</v>
      </c>
      <c r="Q36" s="3">
        <f t="shared" si="2"/>
        <v>4</v>
      </c>
    </row>
    <row r="37" spans="2:17" x14ac:dyDescent="0.2">
      <c r="B37" s="4">
        <v>3127</v>
      </c>
      <c r="C37" s="11" t="s">
        <v>85</v>
      </c>
      <c r="D37" s="12" t="s">
        <v>45</v>
      </c>
      <c r="E37" s="6" t="s">
        <v>141</v>
      </c>
      <c r="F37" s="6" t="s">
        <v>54</v>
      </c>
      <c r="G37" s="6" t="s">
        <v>57</v>
      </c>
      <c r="H37" s="6"/>
      <c r="I37" s="6"/>
      <c r="J37" s="6"/>
      <c r="K37" s="6"/>
      <c r="L37" s="8"/>
      <c r="M37" s="8"/>
      <c r="N37" s="8"/>
      <c r="O37" s="6">
        <f t="shared" si="3"/>
        <v>3</v>
      </c>
      <c r="P37" s="8">
        <f t="shared" si="4"/>
        <v>0</v>
      </c>
      <c r="Q37" s="3">
        <f t="shared" si="2"/>
        <v>3</v>
      </c>
    </row>
    <row r="38" spans="2:17" x14ac:dyDescent="0.2">
      <c r="B38" s="4">
        <v>3128</v>
      </c>
      <c r="C38" s="11" t="s">
        <v>86</v>
      </c>
      <c r="D38" s="12" t="s">
        <v>45</v>
      </c>
      <c r="E38" s="6" t="s">
        <v>54</v>
      </c>
      <c r="F38" s="6"/>
      <c r="G38" s="7"/>
      <c r="H38" s="7"/>
      <c r="I38" s="6"/>
      <c r="J38" s="6"/>
      <c r="K38" s="6"/>
      <c r="L38" s="8" t="s">
        <v>142</v>
      </c>
      <c r="M38" s="8"/>
      <c r="N38" s="8"/>
      <c r="O38" s="6">
        <f t="shared" si="3"/>
        <v>1</v>
      </c>
      <c r="P38" s="8">
        <f t="shared" si="4"/>
        <v>1</v>
      </c>
      <c r="Q38" s="3">
        <f t="shared" si="2"/>
        <v>2</v>
      </c>
    </row>
    <row r="39" spans="2:17" x14ac:dyDescent="0.2">
      <c r="B39" s="4">
        <v>3129</v>
      </c>
      <c r="C39" s="11" t="s">
        <v>87</v>
      </c>
      <c r="D39" s="12" t="s">
        <v>45</v>
      </c>
      <c r="E39" s="6" t="s">
        <v>56</v>
      </c>
      <c r="F39" s="6"/>
      <c r="G39" s="6"/>
      <c r="H39" s="6"/>
      <c r="I39" s="7"/>
      <c r="J39" s="6"/>
      <c r="K39" s="6"/>
      <c r="L39" s="8"/>
      <c r="M39" s="8"/>
      <c r="N39" s="8"/>
      <c r="O39" s="6">
        <f t="shared" si="3"/>
        <v>1</v>
      </c>
      <c r="P39" s="8">
        <f t="shared" si="4"/>
        <v>0</v>
      </c>
      <c r="Q39" s="3">
        <f t="shared" si="2"/>
        <v>1</v>
      </c>
    </row>
    <row r="40" spans="2:17" x14ac:dyDescent="0.2">
      <c r="B40" s="4">
        <v>3133</v>
      </c>
      <c r="C40" s="11" t="s">
        <v>88</v>
      </c>
      <c r="D40" s="12" t="s">
        <v>45</v>
      </c>
      <c r="E40" s="6" t="s">
        <v>55</v>
      </c>
      <c r="F40" s="6"/>
      <c r="G40" s="6"/>
      <c r="H40" s="6"/>
      <c r="I40" s="6"/>
      <c r="J40" s="7"/>
      <c r="K40" s="7"/>
      <c r="L40" s="8"/>
      <c r="M40" s="8"/>
      <c r="N40" s="8"/>
      <c r="O40" s="6">
        <f t="shared" si="3"/>
        <v>1</v>
      </c>
      <c r="P40" s="8">
        <f t="shared" si="4"/>
        <v>0</v>
      </c>
      <c r="Q40" s="3">
        <f t="shared" si="2"/>
        <v>1</v>
      </c>
    </row>
    <row r="41" spans="2:17" x14ac:dyDescent="0.2">
      <c r="B41" s="4">
        <v>3149</v>
      </c>
      <c r="C41" s="11" t="s">
        <v>89</v>
      </c>
      <c r="D41" s="12" t="s">
        <v>45</v>
      </c>
      <c r="E41" s="6" t="s">
        <v>54</v>
      </c>
      <c r="F41" s="6" t="s">
        <v>55</v>
      </c>
      <c r="G41" s="6" t="s">
        <v>57</v>
      </c>
      <c r="H41" s="6"/>
      <c r="I41" s="6"/>
      <c r="J41" s="7"/>
      <c r="K41" s="7"/>
      <c r="L41" s="8" t="s">
        <v>142</v>
      </c>
      <c r="M41" s="8"/>
      <c r="N41" s="8"/>
      <c r="O41" s="6">
        <f t="shared" si="3"/>
        <v>3</v>
      </c>
      <c r="P41" s="8">
        <f t="shared" si="4"/>
        <v>1</v>
      </c>
      <c r="Q41" s="3">
        <f t="shared" si="2"/>
        <v>4</v>
      </c>
    </row>
    <row r="42" spans="2:17" x14ac:dyDescent="0.2">
      <c r="B42" s="4">
        <v>3169</v>
      </c>
      <c r="C42" s="11" t="s">
        <v>43</v>
      </c>
      <c r="D42" s="12" t="s">
        <v>45</v>
      </c>
      <c r="E42" s="6" t="s">
        <v>57</v>
      </c>
      <c r="F42" s="6"/>
      <c r="G42" s="6"/>
      <c r="H42" s="6"/>
      <c r="I42" s="6"/>
      <c r="J42" s="6"/>
      <c r="K42" s="6"/>
      <c r="L42" s="8"/>
      <c r="M42" s="8"/>
      <c r="N42" s="8"/>
      <c r="O42" s="6">
        <f t="shared" si="3"/>
        <v>1</v>
      </c>
      <c r="P42" s="8">
        <f t="shared" si="4"/>
        <v>0</v>
      </c>
      <c r="Q42" s="3">
        <f t="shared" si="2"/>
        <v>1</v>
      </c>
    </row>
    <row r="43" spans="2:17" x14ac:dyDescent="0.2">
      <c r="B43" s="4">
        <v>3178</v>
      </c>
      <c r="C43" s="11" t="s">
        <v>90</v>
      </c>
      <c r="D43" s="12" t="s">
        <v>45</v>
      </c>
      <c r="E43" s="6"/>
      <c r="F43" s="6"/>
      <c r="G43" s="6"/>
      <c r="H43" s="6"/>
      <c r="I43" s="6"/>
      <c r="J43" s="6"/>
      <c r="K43" s="6"/>
      <c r="L43" s="8"/>
      <c r="M43" s="8"/>
      <c r="N43" s="8"/>
      <c r="O43" s="6">
        <f t="shared" si="3"/>
        <v>0</v>
      </c>
      <c r="P43" s="8">
        <f t="shared" si="4"/>
        <v>0</v>
      </c>
      <c r="Q43" s="3">
        <f t="shared" si="2"/>
        <v>0</v>
      </c>
    </row>
    <row r="44" spans="2:17" x14ac:dyDescent="0.2">
      <c r="B44" s="4">
        <v>3186</v>
      </c>
      <c r="C44" s="11" t="s">
        <v>91</v>
      </c>
      <c r="D44" s="12" t="s">
        <v>45</v>
      </c>
      <c r="E44" s="6"/>
      <c r="F44" s="6"/>
      <c r="G44" s="6"/>
      <c r="H44" s="6"/>
      <c r="I44" s="6"/>
      <c r="J44" s="6"/>
      <c r="K44" s="6"/>
      <c r="L44" s="8"/>
      <c r="M44" s="8"/>
      <c r="N44" s="8"/>
      <c r="O44" s="6">
        <f t="shared" si="3"/>
        <v>0</v>
      </c>
      <c r="P44" s="8">
        <f t="shared" si="4"/>
        <v>0</v>
      </c>
      <c r="Q44" s="3">
        <f t="shared" si="2"/>
        <v>0</v>
      </c>
    </row>
    <row r="45" spans="2:17" x14ac:dyDescent="0.2">
      <c r="B45" s="4">
        <v>3209</v>
      </c>
      <c r="C45" s="11" t="s">
        <v>92</v>
      </c>
      <c r="D45" s="12" t="s">
        <v>45</v>
      </c>
      <c r="E45" s="6" t="s">
        <v>56</v>
      </c>
      <c r="F45" s="6"/>
      <c r="G45" s="6"/>
      <c r="H45" s="6"/>
      <c r="I45" s="6"/>
      <c r="J45" s="7"/>
      <c r="K45" s="6"/>
      <c r="L45" s="8"/>
      <c r="M45" s="8"/>
      <c r="N45" s="8"/>
      <c r="O45" s="6">
        <f t="shared" si="3"/>
        <v>1</v>
      </c>
      <c r="P45" s="8">
        <f t="shared" si="4"/>
        <v>0</v>
      </c>
      <c r="Q45" s="3">
        <f t="shared" si="2"/>
        <v>1</v>
      </c>
    </row>
    <row r="46" spans="2:17" x14ac:dyDescent="0.2">
      <c r="B46" s="4">
        <v>3220</v>
      </c>
      <c r="C46" s="11" t="s">
        <v>93</v>
      </c>
      <c r="D46" s="12" t="s">
        <v>45</v>
      </c>
      <c r="E46" s="6" t="s">
        <v>56</v>
      </c>
      <c r="F46" s="6"/>
      <c r="G46" s="6"/>
      <c r="H46" s="6"/>
      <c r="I46" s="6"/>
      <c r="J46" s="7"/>
      <c r="K46" s="6"/>
      <c r="L46" s="8"/>
      <c r="M46" s="8"/>
      <c r="N46" s="8"/>
      <c r="O46" s="6">
        <f t="shared" si="3"/>
        <v>1</v>
      </c>
      <c r="P46" s="8">
        <f t="shared" si="4"/>
        <v>0</v>
      </c>
      <c r="Q46" s="3">
        <f t="shared" si="2"/>
        <v>1</v>
      </c>
    </row>
    <row r="47" spans="2:17" x14ac:dyDescent="0.2">
      <c r="B47" s="4">
        <v>3226</v>
      </c>
      <c r="C47" s="11" t="s">
        <v>94</v>
      </c>
      <c r="D47" s="12" t="s">
        <v>45</v>
      </c>
      <c r="E47" s="6" t="s">
        <v>57</v>
      </c>
      <c r="F47" s="6"/>
      <c r="G47" s="6"/>
      <c r="H47" s="6"/>
      <c r="I47" s="6"/>
      <c r="J47" s="7"/>
      <c r="K47" s="6"/>
      <c r="L47" s="8"/>
      <c r="M47" s="8"/>
      <c r="N47" s="8"/>
      <c r="O47" s="6">
        <f t="shared" si="3"/>
        <v>1</v>
      </c>
      <c r="P47" s="8">
        <f t="shared" si="4"/>
        <v>0</v>
      </c>
      <c r="Q47" s="3">
        <f t="shared" si="2"/>
        <v>1</v>
      </c>
    </row>
    <row r="48" spans="2:17" x14ac:dyDescent="0.2">
      <c r="B48" s="4">
        <v>3243</v>
      </c>
      <c r="C48" s="11" t="s">
        <v>95</v>
      </c>
      <c r="D48" s="12" t="s">
        <v>45</v>
      </c>
      <c r="E48" s="6" t="s">
        <v>56</v>
      </c>
      <c r="F48" s="6" t="s">
        <v>57</v>
      </c>
      <c r="G48" s="6"/>
      <c r="H48" s="6"/>
      <c r="I48" s="6"/>
      <c r="J48" s="7"/>
      <c r="K48" s="6"/>
      <c r="L48" s="8" t="s">
        <v>58</v>
      </c>
      <c r="M48" s="8"/>
      <c r="N48" s="8"/>
      <c r="O48" s="6">
        <f t="shared" si="3"/>
        <v>2</v>
      </c>
      <c r="P48" s="8">
        <f t="shared" si="4"/>
        <v>1</v>
      </c>
      <c r="Q48" s="3">
        <f t="shared" si="2"/>
        <v>3</v>
      </c>
    </row>
    <row r="49" spans="2:17" x14ac:dyDescent="0.2">
      <c r="B49" s="4">
        <v>3252</v>
      </c>
      <c r="C49" s="11" t="s">
        <v>96</v>
      </c>
      <c r="D49" s="12" t="s">
        <v>45</v>
      </c>
      <c r="E49" s="6"/>
      <c r="F49" s="6"/>
      <c r="G49" s="6"/>
      <c r="H49" s="6"/>
      <c r="I49" s="6"/>
      <c r="J49" s="6"/>
      <c r="K49" s="6"/>
      <c r="L49" s="8"/>
      <c r="M49" s="8"/>
      <c r="N49" s="8"/>
      <c r="O49" s="6">
        <f t="shared" si="3"/>
        <v>0</v>
      </c>
      <c r="P49" s="8">
        <f t="shared" si="4"/>
        <v>0</v>
      </c>
      <c r="Q49" s="3">
        <f t="shared" si="2"/>
        <v>0</v>
      </c>
    </row>
    <row r="50" spans="2:17" x14ac:dyDescent="0.2">
      <c r="B50" s="4">
        <v>3255</v>
      </c>
      <c r="C50" s="11" t="s">
        <v>97</v>
      </c>
      <c r="D50" s="12" t="s">
        <v>45</v>
      </c>
      <c r="E50" s="6" t="s">
        <v>57</v>
      </c>
      <c r="F50" s="6" t="s">
        <v>57</v>
      </c>
      <c r="G50" s="6"/>
      <c r="H50" s="6"/>
      <c r="I50" s="7"/>
      <c r="J50" s="7"/>
      <c r="K50" s="7"/>
      <c r="L50" s="8"/>
      <c r="M50" s="8"/>
      <c r="N50" s="8"/>
      <c r="O50" s="6">
        <f t="shared" si="3"/>
        <v>2</v>
      </c>
      <c r="P50" s="8">
        <f t="shared" si="4"/>
        <v>0</v>
      </c>
      <c r="Q50" s="3">
        <f t="shared" si="2"/>
        <v>2</v>
      </c>
    </row>
    <row r="51" spans="2:17" x14ac:dyDescent="0.2">
      <c r="B51" s="4">
        <v>3256</v>
      </c>
      <c r="C51" s="11" t="s">
        <v>98</v>
      </c>
      <c r="D51" s="12" t="s">
        <v>45</v>
      </c>
      <c r="E51" s="6"/>
      <c r="F51" s="6"/>
      <c r="G51" s="6"/>
      <c r="H51" s="6"/>
      <c r="I51" s="6"/>
      <c r="J51" s="6"/>
      <c r="K51" s="6"/>
      <c r="L51" s="8"/>
      <c r="M51" s="8"/>
      <c r="N51" s="8"/>
      <c r="O51" s="6">
        <f t="shared" si="3"/>
        <v>0</v>
      </c>
      <c r="P51" s="8">
        <f t="shared" si="4"/>
        <v>0</v>
      </c>
      <c r="Q51" s="3">
        <f t="shared" si="2"/>
        <v>0</v>
      </c>
    </row>
    <row r="52" spans="2:17" x14ac:dyDescent="0.2">
      <c r="B52" s="4">
        <v>3261</v>
      </c>
      <c r="C52" s="11" t="s">
        <v>99</v>
      </c>
      <c r="D52" s="12" t="s">
        <v>45</v>
      </c>
      <c r="E52" s="6"/>
      <c r="F52" s="6"/>
      <c r="G52" s="6"/>
      <c r="H52" s="6"/>
      <c r="I52" s="6"/>
      <c r="J52" s="6"/>
      <c r="K52" s="6"/>
      <c r="L52" s="8"/>
      <c r="M52" s="8"/>
      <c r="N52" s="8"/>
      <c r="O52" s="6">
        <f t="shared" si="3"/>
        <v>0</v>
      </c>
      <c r="P52" s="8">
        <f t="shared" si="4"/>
        <v>0</v>
      </c>
      <c r="Q52" s="3">
        <f t="shared" si="2"/>
        <v>0</v>
      </c>
    </row>
    <row r="53" spans="2:17" x14ac:dyDescent="0.2">
      <c r="B53" s="4">
        <v>3268</v>
      </c>
      <c r="C53" s="11" t="s">
        <v>100</v>
      </c>
      <c r="D53" s="12" t="s">
        <v>45</v>
      </c>
      <c r="E53" s="6"/>
      <c r="F53" s="6"/>
      <c r="G53" s="6"/>
      <c r="H53" s="6"/>
      <c r="I53" s="6"/>
      <c r="J53" s="6"/>
      <c r="K53" s="6"/>
      <c r="L53" s="8"/>
      <c r="M53" s="8"/>
      <c r="N53" s="8"/>
      <c r="O53" s="6">
        <f t="shared" si="3"/>
        <v>0</v>
      </c>
      <c r="P53" s="8">
        <f t="shared" si="4"/>
        <v>0</v>
      </c>
      <c r="Q53" s="3">
        <f t="shared" si="2"/>
        <v>0</v>
      </c>
    </row>
    <row r="54" spans="2:17" x14ac:dyDescent="0.2">
      <c r="B54" s="4">
        <v>3272</v>
      </c>
      <c r="C54" s="11" t="s">
        <v>101</v>
      </c>
      <c r="D54" s="12" t="s">
        <v>45</v>
      </c>
      <c r="E54" s="6" t="s">
        <v>57</v>
      </c>
      <c r="F54" s="6"/>
      <c r="G54" s="6"/>
      <c r="H54" s="6"/>
      <c r="I54" s="6"/>
      <c r="J54" s="6"/>
      <c r="K54" s="7"/>
      <c r="L54" s="8"/>
      <c r="M54" s="8"/>
      <c r="N54" s="8"/>
      <c r="O54" s="6">
        <f t="shared" si="3"/>
        <v>1</v>
      </c>
      <c r="P54" s="8">
        <f t="shared" si="4"/>
        <v>0</v>
      </c>
      <c r="Q54" s="3">
        <f t="shared" si="2"/>
        <v>1</v>
      </c>
    </row>
    <row r="55" spans="2:17" x14ac:dyDescent="0.2">
      <c r="B55" s="4">
        <v>3277</v>
      </c>
      <c r="C55" s="4" t="s">
        <v>49</v>
      </c>
      <c r="D55" s="12" t="s">
        <v>45</v>
      </c>
      <c r="E55" s="6" t="s">
        <v>57</v>
      </c>
      <c r="F55" s="6"/>
      <c r="G55" s="6"/>
      <c r="H55" s="6"/>
      <c r="I55" s="6"/>
      <c r="J55" s="6"/>
      <c r="K55" s="6"/>
      <c r="L55" s="8"/>
      <c r="M55" s="8"/>
      <c r="N55" s="8"/>
      <c r="O55" s="6">
        <f t="shared" si="3"/>
        <v>1</v>
      </c>
      <c r="P55" s="8">
        <f t="shared" si="4"/>
        <v>0</v>
      </c>
      <c r="Q55" s="3">
        <f t="shared" si="2"/>
        <v>1</v>
      </c>
    </row>
    <row r="56" spans="2:17" x14ac:dyDescent="0.2">
      <c r="B56" s="4">
        <v>4094</v>
      </c>
      <c r="C56" s="11" t="s">
        <v>102</v>
      </c>
      <c r="D56" s="12" t="s">
        <v>47</v>
      </c>
      <c r="E56" s="6" t="s">
        <v>54</v>
      </c>
      <c r="F56" s="6" t="s">
        <v>56</v>
      </c>
      <c r="G56" s="6"/>
      <c r="H56" s="6"/>
      <c r="I56" s="7"/>
      <c r="J56" s="7"/>
      <c r="K56" s="7"/>
      <c r="L56" s="8"/>
      <c r="M56" s="8"/>
      <c r="N56" s="8"/>
      <c r="O56" s="6">
        <f t="shared" si="3"/>
        <v>2</v>
      </c>
      <c r="P56" s="8">
        <f t="shared" si="4"/>
        <v>0</v>
      </c>
      <c r="Q56" s="3">
        <f t="shared" si="2"/>
        <v>2</v>
      </c>
    </row>
    <row r="57" spans="2:17" x14ac:dyDescent="0.2">
      <c r="B57" s="4">
        <v>4112</v>
      </c>
      <c r="C57" s="11" t="s">
        <v>103</v>
      </c>
      <c r="D57" s="12" t="s">
        <v>47</v>
      </c>
      <c r="E57" s="6" t="s">
        <v>53</v>
      </c>
      <c r="F57" s="6" t="s">
        <v>56</v>
      </c>
      <c r="G57" s="6" t="s">
        <v>57</v>
      </c>
      <c r="H57" s="7"/>
      <c r="I57" s="7"/>
      <c r="J57" s="7"/>
      <c r="K57" s="7"/>
      <c r="L57" s="8" t="s">
        <v>58</v>
      </c>
      <c r="M57" s="8"/>
      <c r="N57" s="8"/>
      <c r="O57" s="6">
        <f t="shared" si="3"/>
        <v>3</v>
      </c>
      <c r="P57" s="8">
        <f t="shared" si="4"/>
        <v>1</v>
      </c>
      <c r="Q57" s="3">
        <f t="shared" si="2"/>
        <v>4</v>
      </c>
    </row>
    <row r="58" spans="2:17" x14ac:dyDescent="0.2">
      <c r="B58" s="4">
        <v>4131</v>
      </c>
      <c r="C58" s="11" t="s">
        <v>104</v>
      </c>
      <c r="D58" s="12" t="s">
        <v>47</v>
      </c>
      <c r="E58" s="6"/>
      <c r="F58" s="6"/>
      <c r="G58" s="6"/>
      <c r="H58" s="6"/>
      <c r="I58" s="6"/>
      <c r="J58" s="6"/>
      <c r="K58" s="6"/>
      <c r="L58" s="8"/>
      <c r="M58" s="8"/>
      <c r="N58" s="8"/>
      <c r="O58" s="6">
        <f t="shared" si="3"/>
        <v>0</v>
      </c>
      <c r="P58" s="8">
        <f t="shared" si="4"/>
        <v>0</v>
      </c>
      <c r="Q58" s="3">
        <f t="shared" si="2"/>
        <v>0</v>
      </c>
    </row>
    <row r="59" spans="2:17" x14ac:dyDescent="0.2">
      <c r="B59" s="4">
        <v>4138</v>
      </c>
      <c r="C59" s="11" t="s">
        <v>105</v>
      </c>
      <c r="D59" s="12" t="s">
        <v>47</v>
      </c>
      <c r="E59" s="6"/>
      <c r="F59" s="6"/>
      <c r="G59" s="6"/>
      <c r="H59" s="6"/>
      <c r="I59" s="6"/>
      <c r="J59" s="6"/>
      <c r="K59" s="6"/>
      <c r="L59" s="8"/>
      <c r="M59" s="8"/>
      <c r="N59" s="8"/>
      <c r="O59" s="6">
        <f t="shared" si="3"/>
        <v>0</v>
      </c>
      <c r="P59" s="8">
        <f t="shared" si="4"/>
        <v>0</v>
      </c>
      <c r="Q59" s="3">
        <f t="shared" si="2"/>
        <v>0</v>
      </c>
    </row>
    <row r="60" spans="2:17" x14ac:dyDescent="0.2">
      <c r="B60" s="4">
        <v>4150</v>
      </c>
      <c r="C60" s="11" t="s">
        <v>106</v>
      </c>
      <c r="D60" s="12" t="s">
        <v>47</v>
      </c>
      <c r="E60" s="6" t="s">
        <v>54</v>
      </c>
      <c r="F60" s="6" t="s">
        <v>57</v>
      </c>
      <c r="G60" s="6"/>
      <c r="H60" s="7"/>
      <c r="I60" s="7"/>
      <c r="J60" s="7"/>
      <c r="K60" s="6"/>
      <c r="L60" s="8" t="s">
        <v>58</v>
      </c>
      <c r="M60" s="8"/>
      <c r="N60" s="8"/>
      <c r="O60" s="6">
        <f t="shared" si="3"/>
        <v>2</v>
      </c>
      <c r="P60" s="8">
        <f t="shared" si="4"/>
        <v>1</v>
      </c>
      <c r="Q60" s="3">
        <f t="shared" si="2"/>
        <v>3</v>
      </c>
    </row>
    <row r="61" spans="2:17" x14ac:dyDescent="0.2">
      <c r="B61" s="4">
        <v>4202</v>
      </c>
      <c r="C61" s="11" t="s">
        <v>107</v>
      </c>
      <c r="D61" s="12" t="s">
        <v>47</v>
      </c>
      <c r="E61" s="6" t="s">
        <v>55</v>
      </c>
      <c r="F61" s="6" t="s">
        <v>56</v>
      </c>
      <c r="G61" s="6" t="s">
        <v>56</v>
      </c>
      <c r="H61" s="6"/>
      <c r="I61" s="7"/>
      <c r="J61" s="7"/>
      <c r="K61" s="6"/>
      <c r="L61" s="8"/>
      <c r="M61" s="8"/>
      <c r="N61" s="8"/>
      <c r="O61" s="6">
        <f t="shared" si="3"/>
        <v>3</v>
      </c>
      <c r="P61" s="8">
        <f t="shared" si="4"/>
        <v>0</v>
      </c>
      <c r="Q61" s="3">
        <f t="shared" si="2"/>
        <v>3</v>
      </c>
    </row>
    <row r="62" spans="2:17" x14ac:dyDescent="0.2">
      <c r="B62" s="4">
        <v>4240</v>
      </c>
      <c r="C62" s="11" t="s">
        <v>44</v>
      </c>
      <c r="D62" s="12" t="s">
        <v>47</v>
      </c>
      <c r="E62" s="6" t="s">
        <v>54</v>
      </c>
      <c r="F62" s="6" t="s">
        <v>57</v>
      </c>
      <c r="G62" s="6" t="s">
        <v>57</v>
      </c>
      <c r="H62" s="6"/>
      <c r="I62" s="7"/>
      <c r="J62" s="7"/>
      <c r="K62" s="6"/>
      <c r="L62" s="8" t="s">
        <v>58</v>
      </c>
      <c r="M62" s="8" t="s">
        <v>58</v>
      </c>
      <c r="N62" s="8"/>
      <c r="O62" s="6">
        <f t="shared" si="3"/>
        <v>3</v>
      </c>
      <c r="P62" s="8">
        <f t="shared" si="4"/>
        <v>2</v>
      </c>
      <c r="Q62" s="3">
        <f t="shared" si="2"/>
        <v>5</v>
      </c>
    </row>
    <row r="63" spans="2:17" x14ac:dyDescent="0.2">
      <c r="B63" s="4">
        <v>4263</v>
      </c>
      <c r="C63" s="11" t="s">
        <v>108</v>
      </c>
      <c r="D63" s="12" t="s">
        <v>47</v>
      </c>
      <c r="E63" s="6" t="s">
        <v>57</v>
      </c>
      <c r="F63" s="7"/>
      <c r="G63" s="6"/>
      <c r="H63" s="6"/>
      <c r="I63" s="7"/>
      <c r="J63" s="7"/>
      <c r="K63" s="6"/>
      <c r="L63" s="8"/>
      <c r="M63" s="8"/>
      <c r="N63" s="8"/>
      <c r="O63" s="6">
        <f t="shared" si="3"/>
        <v>1</v>
      </c>
      <c r="P63" s="8">
        <f t="shared" si="4"/>
        <v>0</v>
      </c>
      <c r="Q63" s="3">
        <f t="shared" si="2"/>
        <v>1</v>
      </c>
    </row>
    <row r="64" spans="2:17" x14ac:dyDescent="0.2">
      <c r="B64" s="4">
        <v>5032</v>
      </c>
      <c r="C64" s="11" t="s">
        <v>109</v>
      </c>
      <c r="D64" s="12" t="s">
        <v>46</v>
      </c>
      <c r="E64" s="6" t="s">
        <v>55</v>
      </c>
      <c r="F64" s="6" t="s">
        <v>56</v>
      </c>
      <c r="G64" s="6"/>
      <c r="H64" s="6"/>
      <c r="I64" s="7"/>
      <c r="J64" s="6"/>
      <c r="K64" s="6"/>
      <c r="L64" s="8"/>
      <c r="M64" s="8"/>
      <c r="N64" s="8"/>
      <c r="O64" s="6">
        <f t="shared" si="3"/>
        <v>2</v>
      </c>
      <c r="P64" s="8">
        <f t="shared" si="4"/>
        <v>0</v>
      </c>
      <c r="Q64" s="3">
        <f t="shared" si="2"/>
        <v>2</v>
      </c>
    </row>
    <row r="65" spans="2:17" x14ac:dyDescent="0.2">
      <c r="B65" s="4">
        <v>5074</v>
      </c>
      <c r="C65" s="11" t="s">
        <v>110</v>
      </c>
      <c r="D65" s="12" t="s">
        <v>46</v>
      </c>
      <c r="E65" s="6"/>
      <c r="F65" s="6"/>
      <c r="G65" s="6"/>
      <c r="H65" s="6"/>
      <c r="I65" s="6"/>
      <c r="J65" s="6"/>
      <c r="K65" s="6"/>
      <c r="L65" s="8"/>
      <c r="M65" s="8"/>
      <c r="N65" s="8"/>
      <c r="O65" s="6">
        <f t="shared" si="3"/>
        <v>0</v>
      </c>
      <c r="P65" s="8">
        <f t="shared" si="4"/>
        <v>0</v>
      </c>
      <c r="Q65" s="3">
        <f t="shared" si="2"/>
        <v>0</v>
      </c>
    </row>
    <row r="66" spans="2:17" x14ac:dyDescent="0.2">
      <c r="B66" s="4">
        <v>5083</v>
      </c>
      <c r="C66" s="11" t="s">
        <v>111</v>
      </c>
      <c r="D66" s="12" t="s">
        <v>46</v>
      </c>
      <c r="E66" s="6" t="s">
        <v>57</v>
      </c>
      <c r="F66" s="6"/>
      <c r="G66" s="6"/>
      <c r="H66" s="6"/>
      <c r="I66" s="6"/>
      <c r="J66" s="6"/>
      <c r="K66" s="6"/>
      <c r="L66" s="8" t="s">
        <v>142</v>
      </c>
      <c r="M66" s="8"/>
      <c r="N66" s="8"/>
      <c r="O66" s="6">
        <f>7-COUNTBLANK(E66:K66)</f>
        <v>1</v>
      </c>
      <c r="P66" s="8">
        <f>3-COUNTBLANK(L66:N66)</f>
        <v>1</v>
      </c>
      <c r="Q66" s="3">
        <f t="shared" si="2"/>
        <v>2</v>
      </c>
    </row>
    <row r="67" spans="2:17" x14ac:dyDescent="0.2">
      <c r="B67" s="4">
        <v>5144</v>
      </c>
      <c r="C67" s="11" t="s">
        <v>112</v>
      </c>
      <c r="D67" s="12" t="s">
        <v>46</v>
      </c>
      <c r="E67" s="6"/>
      <c r="F67" s="6"/>
      <c r="G67" s="6"/>
      <c r="H67" s="6"/>
      <c r="I67" s="6"/>
      <c r="J67" s="6"/>
      <c r="K67" s="6"/>
      <c r="L67" s="8"/>
      <c r="M67" s="8"/>
      <c r="N67" s="8"/>
      <c r="O67" s="6">
        <f>7-COUNTBLANK(E67:K67)</f>
        <v>0</v>
      </c>
      <c r="P67" s="8">
        <f>3-COUNTBLANK(L67:N67)</f>
        <v>0</v>
      </c>
      <c r="Q67" s="3">
        <f>O67+P67</f>
        <v>0</v>
      </c>
    </row>
    <row r="68" spans="2:17" x14ac:dyDescent="0.2">
      <c r="B68" s="4">
        <v>5251</v>
      </c>
      <c r="C68" s="11" t="s">
        <v>113</v>
      </c>
      <c r="D68" s="12" t="s">
        <v>46</v>
      </c>
      <c r="E68" s="6" t="s">
        <v>55</v>
      </c>
      <c r="F68" s="6"/>
      <c r="G68" s="6"/>
      <c r="H68" s="6"/>
      <c r="I68" s="7"/>
      <c r="J68" s="7"/>
      <c r="K68" s="7"/>
      <c r="L68" s="8"/>
      <c r="M68" s="8"/>
      <c r="N68" s="8"/>
      <c r="O68" s="6">
        <f>7-COUNTBLANK(E68:K68)</f>
        <v>1</v>
      </c>
      <c r="P68" s="8">
        <f>3-COUNTBLANK(L68:N68)</f>
        <v>0</v>
      </c>
      <c r="Q68" s="3">
        <f>O68+P68</f>
        <v>1</v>
      </c>
    </row>
    <row r="69" spans="2:17" x14ac:dyDescent="0.2">
      <c r="B69" s="4">
        <v>5273</v>
      </c>
      <c r="C69" s="11" t="s">
        <v>114</v>
      </c>
      <c r="D69" s="12" t="s">
        <v>46</v>
      </c>
      <c r="E69" s="6"/>
      <c r="F69" s="6"/>
      <c r="G69" s="6"/>
      <c r="H69" s="6"/>
      <c r="I69" s="6"/>
      <c r="J69" s="6"/>
      <c r="K69" s="6"/>
      <c r="L69" s="8"/>
      <c r="M69" s="8"/>
      <c r="N69" s="8"/>
      <c r="O69" s="6">
        <f>7-COUNTBLANK(E69:K69)</f>
        <v>0</v>
      </c>
      <c r="P69" s="8">
        <f>3-COUNTBLANK(L69:N69)</f>
        <v>0</v>
      </c>
      <c r="Q69" s="3">
        <f>O69+P69</f>
        <v>0</v>
      </c>
    </row>
    <row r="70" spans="2:17" x14ac:dyDescent="0.2">
      <c r="B70" s="4">
        <v>5278</v>
      </c>
      <c r="C70" s="4" t="s">
        <v>48</v>
      </c>
      <c r="D70" s="12" t="s">
        <v>46</v>
      </c>
      <c r="E70" s="6"/>
      <c r="F70" s="6"/>
      <c r="G70" s="6"/>
      <c r="H70" s="6"/>
      <c r="I70" s="6"/>
      <c r="J70" s="6"/>
      <c r="K70" s="6"/>
      <c r="L70" s="8"/>
      <c r="M70" s="8"/>
      <c r="N70" s="8"/>
      <c r="O70" s="6">
        <f>7-COUNTBLANK(E70:K70)</f>
        <v>0</v>
      </c>
      <c r="P70" s="8">
        <f>3-COUNTBLANK(L70:N70)</f>
        <v>0</v>
      </c>
      <c r="Q70" s="3">
        <f>O70+P70</f>
        <v>0</v>
      </c>
    </row>
    <row r="71" spans="2:17" x14ac:dyDescent="0.2">
      <c r="B71" s="3">
        <f>COUNT(B2:B70)</f>
        <v>69</v>
      </c>
      <c r="C71" s="30"/>
      <c r="D71" s="30"/>
      <c r="E71"/>
      <c r="F71"/>
      <c r="G71"/>
      <c r="H71"/>
      <c r="I71"/>
      <c r="J71"/>
      <c r="K71"/>
      <c r="L71"/>
      <c r="M71"/>
      <c r="N71"/>
      <c r="O71" s="5">
        <f>SUM(O1:O70)</f>
        <v>85</v>
      </c>
      <c r="P71" s="5">
        <f>SUM(P1:P70)</f>
        <v>15</v>
      </c>
      <c r="Q71" s="3">
        <f>SUM(Q2:Q70)</f>
        <v>100</v>
      </c>
    </row>
    <row r="73" spans="2:17" x14ac:dyDescent="0.2">
      <c r="L73" s="9" t="s">
        <v>115</v>
      </c>
      <c r="M73" s="9">
        <f t="shared" ref="M73:M81" si="5">COUNTIF($E$2:$K$70,L73)</f>
        <v>0</v>
      </c>
      <c r="N73" s="9"/>
    </row>
    <row r="74" spans="2:17" x14ac:dyDescent="0.2">
      <c r="L74" s="9" t="s">
        <v>116</v>
      </c>
      <c r="M74" s="9">
        <f t="shared" si="5"/>
        <v>0</v>
      </c>
      <c r="N74" s="9"/>
    </row>
    <row r="75" spans="2:17" x14ac:dyDescent="0.2">
      <c r="L75" s="9" t="str">
        <f>"CNC3"</f>
        <v>CNC3</v>
      </c>
      <c r="M75" s="9">
        <f t="shared" si="5"/>
        <v>2</v>
      </c>
      <c r="N75" s="9"/>
    </row>
    <row r="76" spans="2:17" x14ac:dyDescent="0.2">
      <c r="L76" s="9" t="s">
        <v>52</v>
      </c>
      <c r="M76" s="9">
        <f t="shared" si="5"/>
        <v>1</v>
      </c>
      <c r="N76" s="9"/>
    </row>
    <row r="77" spans="2:17" x14ac:dyDescent="0.2">
      <c r="L77" s="9" t="s">
        <v>53</v>
      </c>
      <c r="M77" s="9">
        <f t="shared" si="5"/>
        <v>3</v>
      </c>
      <c r="N77" s="9"/>
    </row>
    <row r="78" spans="2:17" x14ac:dyDescent="0.2">
      <c r="L78" s="9" t="s">
        <v>54</v>
      </c>
      <c r="M78" s="9">
        <f t="shared" si="5"/>
        <v>8</v>
      </c>
      <c r="N78" s="9"/>
    </row>
    <row r="79" spans="2:17" x14ac:dyDescent="0.2">
      <c r="L79" s="9" t="s">
        <v>55</v>
      </c>
      <c r="M79" s="9">
        <f t="shared" si="5"/>
        <v>16</v>
      </c>
      <c r="N79" s="9"/>
    </row>
    <row r="80" spans="2:17" x14ac:dyDescent="0.2">
      <c r="L80" s="9" t="s">
        <v>56</v>
      </c>
      <c r="M80" s="9">
        <f t="shared" si="5"/>
        <v>24</v>
      </c>
      <c r="N80" s="9"/>
    </row>
    <row r="81" spans="12:14" x14ac:dyDescent="0.2">
      <c r="L81" s="9" t="s">
        <v>57</v>
      </c>
      <c r="M81" s="9">
        <f t="shared" si="5"/>
        <v>31</v>
      </c>
      <c r="N81" s="9">
        <f>SUM(M73:M81)</f>
        <v>85</v>
      </c>
    </row>
    <row r="82" spans="12:14" x14ac:dyDescent="0.2">
      <c r="L82" s="10" t="s">
        <v>142</v>
      </c>
      <c r="M82" s="10">
        <f>COUNTIF($L$2:$N$70,L82)</f>
        <v>7</v>
      </c>
      <c r="N82" s="10"/>
    </row>
    <row r="83" spans="12:14" x14ac:dyDescent="0.2">
      <c r="L83" s="10" t="s">
        <v>58</v>
      </c>
      <c r="M83" s="10">
        <f>COUNTIF($L$2:$N$70,L83)</f>
        <v>8</v>
      </c>
      <c r="N83" s="10">
        <f>SUM(M82:M83)</f>
        <v>15</v>
      </c>
    </row>
  </sheetData>
  <autoFilter ref="B1:Q71" xr:uid="{00000000-0009-0000-0000-000000000000}"/>
  <pageMargins left="0.19685039370078741" right="0.11811023622047245" top="0.15748031496062992" bottom="0.15748031496062992"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8">
    <tabColor theme="8"/>
    <pageSetUpPr fitToPage="1"/>
  </sheetPr>
  <dimension ref="A1:G137"/>
  <sheetViews>
    <sheetView showGridLines="0" showZeros="0" tabSelected="1" topLeftCell="A11" zoomScaleNormal="100" workbookViewId="0">
      <selection activeCell="J64" sqref="J64"/>
    </sheetView>
  </sheetViews>
  <sheetFormatPr baseColWidth="10" defaultRowHeight="15.75" x14ac:dyDescent="0.2"/>
  <cols>
    <col min="1" max="1" width="0.28515625" style="43" customWidth="1"/>
    <col min="2" max="2" width="12.7109375" style="96" customWidth="1"/>
    <col min="3" max="3" width="24.7109375" style="96" customWidth="1"/>
    <col min="4" max="4" width="47.7109375" style="97" customWidth="1"/>
    <col min="5" max="5" width="23.140625" style="96" customWidth="1"/>
    <col min="6" max="6" width="21" style="96" customWidth="1"/>
    <col min="7" max="7" width="1.28515625" style="43" hidden="1" customWidth="1"/>
    <col min="8" max="16384" width="11.42578125" style="43"/>
  </cols>
  <sheetData>
    <row r="1" spans="1:7" s="37" customFormat="1" ht="15.75" customHeight="1" x14ac:dyDescent="0.2">
      <c r="B1" s="38"/>
      <c r="C1" s="38"/>
      <c r="D1" s="39"/>
      <c r="E1" s="38"/>
      <c r="F1" s="38"/>
      <c r="G1" s="40" t="s">
        <v>0</v>
      </c>
    </row>
    <row r="2" spans="1:7" s="37" customFormat="1" ht="26.25" x14ac:dyDescent="0.2">
      <c r="B2" s="166" t="s">
        <v>1</v>
      </c>
      <c r="C2" s="139"/>
      <c r="D2" s="139"/>
      <c r="E2" s="139"/>
      <c r="F2" s="139"/>
      <c r="G2" s="42" t="s">
        <v>3</v>
      </c>
    </row>
    <row r="3" spans="1:7" s="37" customFormat="1" ht="26.25" x14ac:dyDescent="0.2">
      <c r="B3" s="138" t="s">
        <v>4</v>
      </c>
      <c r="C3" s="139"/>
      <c r="D3" s="139"/>
      <c r="E3" s="139"/>
      <c r="F3" s="139"/>
      <c r="G3" s="42" t="s">
        <v>138</v>
      </c>
    </row>
    <row r="4" spans="1:7" ht="42.75" customHeight="1" thickBot="1" x14ac:dyDescent="0.3">
      <c r="B4" s="43"/>
      <c r="C4" s="43"/>
      <c r="D4" s="43"/>
      <c r="E4" s="43"/>
      <c r="F4" s="43"/>
      <c r="G4" s="44"/>
    </row>
    <row r="5" spans="1:7" ht="24" thickTop="1" x14ac:dyDescent="0.2">
      <c r="B5" s="142" t="s">
        <v>5</v>
      </c>
      <c r="C5" s="143"/>
      <c r="D5" s="35"/>
      <c r="E5" s="45" t="s">
        <v>27</v>
      </c>
      <c r="F5" s="107"/>
      <c r="G5" s="97" t="s">
        <v>140</v>
      </c>
    </row>
    <row r="6" spans="1:7" s="49" customFormat="1" ht="29.25" thickBot="1" x14ac:dyDescent="0.25">
      <c r="A6" s="43"/>
      <c r="B6" s="140" t="s">
        <v>26</v>
      </c>
      <c r="C6" s="141"/>
      <c r="D6" s="36" t="str">
        <f>IF(ISERROR(VLOOKUP(F5,'Eq CDC'!B:D,3,0)),"Numéro de club inconnu",VLOOKUP(F5,'Eq CDC'!B:D,3,0))</f>
        <v>Numéro de club inconnu</v>
      </c>
      <c r="E6" s="47"/>
      <c r="F6" s="48"/>
      <c r="G6" s="97" t="s">
        <v>139</v>
      </c>
    </row>
    <row r="7" spans="1:7" s="49" customFormat="1" ht="15.75" customHeight="1" thickTop="1" x14ac:dyDescent="0.25">
      <c r="A7" s="43"/>
      <c r="B7" s="43"/>
      <c r="C7" s="43"/>
      <c r="D7" s="43"/>
      <c r="E7" s="43"/>
      <c r="F7" s="43"/>
      <c r="G7" s="46"/>
    </row>
    <row r="8" spans="1:7" s="49" customFormat="1" ht="61.5" x14ac:dyDescent="0.25">
      <c r="A8" s="43"/>
      <c r="B8" s="181" t="s">
        <v>2</v>
      </c>
      <c r="C8" s="181"/>
      <c r="D8" s="181"/>
      <c r="E8" s="181"/>
      <c r="F8" s="181"/>
      <c r="G8" s="46"/>
    </row>
    <row r="9" spans="1:7" s="49" customFormat="1" ht="39" customHeight="1" x14ac:dyDescent="0.2">
      <c r="A9" s="43"/>
      <c r="B9" s="144" t="s">
        <v>143</v>
      </c>
      <c r="C9" s="145"/>
      <c r="D9" s="145"/>
      <c r="E9" s="146"/>
      <c r="F9" s="147"/>
      <c r="G9" s="43"/>
    </row>
    <row r="10" spans="1:7" s="50" customFormat="1" ht="29.25" customHeight="1" x14ac:dyDescent="0.2">
      <c r="G10" s="43"/>
    </row>
    <row r="11" spans="1:7" s="49" customFormat="1" ht="30" customHeight="1" x14ac:dyDescent="0.4">
      <c r="A11" s="43"/>
      <c r="B11" s="159" t="s">
        <v>144</v>
      </c>
      <c r="C11" s="160"/>
      <c r="D11" s="160"/>
      <c r="E11" s="160"/>
      <c r="F11" s="160"/>
      <c r="G11" s="43"/>
    </row>
    <row r="12" spans="1:7" s="52" customFormat="1" ht="15.75" customHeight="1" thickBot="1" x14ac:dyDescent="0.25">
      <c r="A12" s="43"/>
      <c r="B12" s="51"/>
      <c r="C12" s="51"/>
      <c r="D12" s="51"/>
      <c r="E12" s="51"/>
      <c r="F12" s="51"/>
      <c r="G12" s="43"/>
    </row>
    <row r="13" spans="1:7" s="52" customFormat="1" ht="21" customHeight="1" thickBot="1" x14ac:dyDescent="0.25">
      <c r="A13" s="43"/>
      <c r="B13" s="53"/>
      <c r="C13" s="53"/>
      <c r="D13" s="53"/>
      <c r="E13" s="54" t="s">
        <v>6</v>
      </c>
      <c r="F13" s="55" t="s">
        <v>7</v>
      </c>
      <c r="G13" s="43"/>
    </row>
    <row r="14" spans="1:7" s="52" customFormat="1" ht="21" customHeight="1" x14ac:dyDescent="0.2">
      <c r="A14" s="43"/>
      <c r="B14" s="182" t="s">
        <v>145</v>
      </c>
      <c r="C14" s="183"/>
      <c r="D14" s="184"/>
      <c r="E14" s="56" t="str">
        <f>IF(ISERROR(VLOOKUP($F$5,'Eq CDC'!$B$2:$P$70,15,1)),"",VLOOKUP($F$5,'Eq CDC'!$B$2:$P$70,15,1))</f>
        <v/>
      </c>
      <c r="F14" s="57" t="str">
        <f>IF(ISERROR(VLOOKUP($F$5,'Eq CDC'!$B$2:$P$70,14,1)),"",VLOOKUP($F$5,'Eq CDC'!$B$2:$P$70,14,1))</f>
        <v/>
      </c>
      <c r="G14" s="43"/>
    </row>
    <row r="15" spans="1:7" s="58" customFormat="1" ht="21" customHeight="1" thickBot="1" x14ac:dyDescent="0.25">
      <c r="A15" s="43"/>
      <c r="B15" s="178" t="s">
        <v>146</v>
      </c>
      <c r="C15" s="179"/>
      <c r="D15" s="180"/>
      <c r="E15" s="26"/>
      <c r="F15" s="27"/>
    </row>
    <row r="16" spans="1:7" ht="31.5" customHeight="1" x14ac:dyDescent="0.2">
      <c r="B16" s="59"/>
      <c r="C16" s="59"/>
      <c r="D16" s="60"/>
      <c r="E16" s="60"/>
      <c r="F16" s="60"/>
    </row>
    <row r="17" spans="2:7" s="50" customFormat="1" ht="21.75" thickBot="1" x14ac:dyDescent="0.3">
      <c r="B17" s="61" t="s">
        <v>125</v>
      </c>
      <c r="C17" s="60"/>
      <c r="D17" s="60"/>
      <c r="E17" s="60"/>
      <c r="F17" s="60"/>
      <c r="G17" s="46"/>
    </row>
    <row r="18" spans="2:7" s="50" customFormat="1" ht="15" customHeight="1" thickBot="1" x14ac:dyDescent="0.3">
      <c r="B18" s="62"/>
      <c r="C18" s="163" t="s">
        <v>147</v>
      </c>
      <c r="D18" s="165" t="s">
        <v>148</v>
      </c>
      <c r="E18" s="161" t="s">
        <v>128</v>
      </c>
      <c r="F18" s="162"/>
      <c r="G18" s="46"/>
    </row>
    <row r="19" spans="2:7" s="50" customFormat="1" ht="15" customHeight="1" thickBot="1" x14ac:dyDescent="0.3">
      <c r="B19" s="63"/>
      <c r="C19" s="164"/>
      <c r="D19" s="164"/>
      <c r="E19" s="98" t="s">
        <v>129</v>
      </c>
      <c r="F19" s="99" t="s">
        <v>130</v>
      </c>
      <c r="G19" s="46"/>
    </row>
    <row r="20" spans="2:7" s="64" customFormat="1" ht="20.100000000000001" customHeight="1" x14ac:dyDescent="0.2">
      <c r="B20" s="65" t="s">
        <v>8</v>
      </c>
      <c r="C20" s="66" t="str">
        <f>IF(ISERROR(VLOOKUP($F$5,'Eq CDC'!$B$2:$P$70,11,1)),"",IF(VLOOKUP($F$5,'Eq CDC'!$B$2:$P$70,11,1)=0,"",VLOOKUP($F$5,'Eq CDC'!$B$2:$P$70,11,1)))</f>
        <v/>
      </c>
      <c r="D20" s="18"/>
      <c r="E20" s="19"/>
      <c r="F20" s="20"/>
      <c r="G20" s="43"/>
    </row>
    <row r="21" spans="2:7" s="64" customFormat="1" ht="20.100000000000001" customHeight="1" x14ac:dyDescent="0.2">
      <c r="B21" s="67" t="s">
        <v>9</v>
      </c>
      <c r="C21" s="68" t="str">
        <f>IF(ISERROR(VLOOKUP($F$5,'Eq CDC'!$B$2:$P$70,12,1)),"",IF(VLOOKUP($F$5,'Eq CDC'!$B$2:$P$70,12,1)=0,"",VLOOKUP($F$5,'Eq CDC'!$B$2:$P$70,12,1)))</f>
        <v/>
      </c>
      <c r="D21" s="21"/>
      <c r="E21" s="105"/>
      <c r="F21" s="22"/>
      <c r="G21" s="43"/>
    </row>
    <row r="22" spans="2:7" s="64" customFormat="1" ht="20.100000000000001" customHeight="1" thickBot="1" x14ac:dyDescent="0.25">
      <c r="B22" s="69" t="s">
        <v>10</v>
      </c>
      <c r="C22" s="70" t="str">
        <f>IF(ISERROR(VLOOKUP($F$5,'Eq CDC'!$B$2:$P$70,13,1)),"",IF(VLOOKUP($F$5,'Eq CDC'!$B$2:$P$70,13,1)=0,"",VLOOKUP($F$5,'Eq CDC'!$B$2:$P$70,13,1)))</f>
        <v/>
      </c>
      <c r="D22" s="23"/>
      <c r="E22" s="106"/>
      <c r="F22" s="24"/>
      <c r="G22" s="43"/>
    </row>
    <row r="23" spans="2:7" s="64" customFormat="1" ht="11.25" customHeight="1" x14ac:dyDescent="0.2">
      <c r="G23" s="43"/>
    </row>
    <row r="24" spans="2:7" s="71" customFormat="1" ht="16.5" customHeight="1" x14ac:dyDescent="0.2">
      <c r="B24" s="171" t="s">
        <v>135</v>
      </c>
      <c r="C24" s="139"/>
      <c r="D24" s="139"/>
      <c r="E24" s="139"/>
      <c r="F24" s="139"/>
    </row>
    <row r="25" spans="2:7" s="71" customFormat="1" ht="30.75" customHeight="1" x14ac:dyDescent="0.2">
      <c r="B25" s="60"/>
      <c r="C25" s="72"/>
      <c r="D25" s="72"/>
      <c r="E25" s="72"/>
      <c r="F25" s="72"/>
    </row>
    <row r="26" spans="2:7" s="71" customFormat="1" ht="21.75" thickBot="1" x14ac:dyDescent="0.25">
      <c r="B26" s="73" t="s">
        <v>11</v>
      </c>
      <c r="C26" s="62"/>
      <c r="D26" s="74"/>
      <c r="E26" s="74"/>
      <c r="F26" s="53"/>
    </row>
    <row r="27" spans="2:7" s="71" customFormat="1" ht="15" customHeight="1" thickBot="1" x14ac:dyDescent="0.3">
      <c r="B27" s="62"/>
      <c r="C27" s="148" t="s">
        <v>147</v>
      </c>
      <c r="D27" s="150" t="s">
        <v>148</v>
      </c>
      <c r="E27" s="151" t="s">
        <v>128</v>
      </c>
      <c r="F27" s="152"/>
    </row>
    <row r="28" spans="2:7" s="71" customFormat="1" ht="15" customHeight="1" thickBot="1" x14ac:dyDescent="0.3">
      <c r="B28" s="63"/>
      <c r="C28" s="149"/>
      <c r="D28" s="149"/>
      <c r="E28" s="100" t="s">
        <v>129</v>
      </c>
      <c r="F28" s="100" t="s">
        <v>130</v>
      </c>
    </row>
    <row r="29" spans="2:7" s="71" customFormat="1" x14ac:dyDescent="0.2">
      <c r="B29" s="75" t="s">
        <v>8</v>
      </c>
      <c r="C29" s="66" t="str">
        <f>IF(ISERROR(VLOOKUP($F$5,'Eq CDC'!$B$2:$P$70,4,1)),"",IF(VLOOKUP($F$5,'Eq CDC'!$B$2:$P$70,4,1)=0,"",VLOOKUP($F$5,'Eq CDC'!$B$2:$P$70,4,1)))</f>
        <v/>
      </c>
      <c r="D29" s="13"/>
      <c r="E29" s="17"/>
      <c r="F29" s="16"/>
    </row>
    <row r="30" spans="2:7" s="76" customFormat="1" x14ac:dyDescent="0.2">
      <c r="B30" s="77" t="s">
        <v>9</v>
      </c>
      <c r="C30" s="68" t="str">
        <f>IF(ISERROR(VLOOKUP($F$5,'Eq CDC'!$B$2:$P$70,5,1)),"",IF(VLOOKUP($F$5,'Eq CDC'!$B$2:$P$70,5,1)=0,"",VLOOKUP($F$5,'Eq CDC'!$B$2:$P$70,5,1)))</f>
        <v/>
      </c>
      <c r="D30" s="14"/>
      <c r="E30" s="101"/>
      <c r="F30" s="102"/>
    </row>
    <row r="31" spans="2:7" s="76" customFormat="1" x14ac:dyDescent="0.2">
      <c r="B31" s="77" t="s">
        <v>10</v>
      </c>
      <c r="C31" s="68" t="str">
        <f>IF(ISERROR(VLOOKUP($F$5,'Eq CDC'!$B$2:$P$70,6,1)),"",IF(VLOOKUP($F$5,'Eq CDC'!$B$2:$P$70,6,1)=0,"",VLOOKUP($F$5,'Eq CDC'!$B$2:$P$70,6,1)))</f>
        <v/>
      </c>
      <c r="D31" s="14"/>
      <c r="E31" s="101"/>
      <c r="F31" s="102"/>
    </row>
    <row r="32" spans="2:7" s="64" customFormat="1" x14ac:dyDescent="0.2">
      <c r="B32" s="77" t="s">
        <v>12</v>
      </c>
      <c r="C32" s="68" t="str">
        <f>IF(ISERROR(VLOOKUP($F$5,'Eq CDC'!$B$2:$P$70,7,1)),"",IF(VLOOKUP($F$5,'Eq CDC'!$B$2:$P$70,7,1)=0,"",VLOOKUP($F$5,'Eq CDC'!$B$2:$P$70,7,1)))</f>
        <v/>
      </c>
      <c r="D32" s="14"/>
      <c r="E32" s="101"/>
      <c r="F32" s="102"/>
      <c r="G32" s="43"/>
    </row>
    <row r="33" spans="1:7" s="64" customFormat="1" ht="16.5" thickBot="1" x14ac:dyDescent="0.25">
      <c r="B33" s="78" t="s">
        <v>13</v>
      </c>
      <c r="C33" s="70" t="str">
        <f>IF(ISERROR(VLOOKUP($F$5,'Eq CDC'!$B$2:$P$70,8,1)),"",IF(VLOOKUP($F$5,'Eq CDC'!$B$2:$P$70,8,1)=0,"",VLOOKUP($F$5,'Eq CDC'!$B$2:$P$70,8,1)))</f>
        <v/>
      </c>
      <c r="D33" s="15"/>
      <c r="E33" s="103"/>
      <c r="F33" s="104"/>
      <c r="G33" s="43"/>
    </row>
    <row r="34" spans="1:7" s="64" customFormat="1" ht="11.25" customHeight="1" x14ac:dyDescent="0.2">
      <c r="B34" s="79"/>
      <c r="C34" s="80"/>
      <c r="D34" s="80"/>
      <c r="E34" s="80"/>
      <c r="F34" s="80"/>
      <c r="G34" s="43"/>
    </row>
    <row r="35" spans="1:7" s="71" customFormat="1" ht="15" customHeight="1" x14ac:dyDescent="0.2">
      <c r="B35" s="172" t="s">
        <v>136</v>
      </c>
      <c r="C35" s="173"/>
      <c r="D35" s="173"/>
      <c r="E35" s="173"/>
      <c r="F35" s="173"/>
    </row>
    <row r="36" spans="1:7" s="71" customFormat="1" ht="11.25" customHeight="1" x14ac:dyDescent="0.2">
      <c r="B36" s="81" t="s">
        <v>137</v>
      </c>
      <c r="C36" s="81"/>
      <c r="D36" s="80"/>
      <c r="E36" s="80"/>
      <c r="F36" s="80"/>
    </row>
    <row r="37" spans="1:7" s="71" customFormat="1" x14ac:dyDescent="0.2">
      <c r="B37" s="81"/>
      <c r="C37" s="81"/>
      <c r="D37" s="81"/>
      <c r="E37" s="81"/>
      <c r="F37" s="81"/>
    </row>
    <row r="38" spans="1:7" s="71" customFormat="1" ht="26.25" x14ac:dyDescent="0.2">
      <c r="B38" s="60"/>
      <c r="C38" s="82" t="s">
        <v>14</v>
      </c>
      <c r="D38" s="60"/>
      <c r="E38" s="60"/>
      <c r="F38" s="60"/>
    </row>
    <row r="39" spans="1:7" s="76" customFormat="1" ht="42" customHeight="1" x14ac:dyDescent="0.2">
      <c r="A39" s="83"/>
      <c r="B39" s="119" t="s">
        <v>28</v>
      </c>
      <c r="C39" s="120"/>
      <c r="D39" s="120"/>
      <c r="E39" s="120"/>
      <c r="F39" s="120"/>
    </row>
    <row r="40" spans="1:7" s="76" customFormat="1" ht="12" x14ac:dyDescent="0.2">
      <c r="C40" s="81"/>
    </row>
    <row r="41" spans="1:7" s="76" customFormat="1" ht="12" x14ac:dyDescent="0.2">
      <c r="B41" s="81"/>
      <c r="C41" s="81"/>
      <c r="D41" s="81"/>
      <c r="E41" s="81"/>
    </row>
    <row r="42" spans="1:7" s="64" customFormat="1" ht="27" customHeight="1" thickBot="1" x14ac:dyDescent="0.25">
      <c r="B42" s="167" t="s">
        <v>24</v>
      </c>
      <c r="C42" s="168"/>
      <c r="D42" s="168"/>
      <c r="E42" s="168"/>
      <c r="F42" s="84" t="s">
        <v>23</v>
      </c>
      <c r="G42" s="43"/>
    </row>
    <row r="43" spans="1:7" s="64" customFormat="1" ht="39.75" customHeight="1" thickTop="1" thickBot="1" x14ac:dyDescent="0.25">
      <c r="B43" s="174" t="s">
        <v>21</v>
      </c>
      <c r="C43" s="175"/>
      <c r="D43" s="175"/>
      <c r="E43" s="176"/>
      <c r="F43" s="25"/>
      <c r="G43" s="43"/>
    </row>
    <row r="44" spans="1:7" s="64" customFormat="1" ht="15.75" customHeight="1" thickTop="1" x14ac:dyDescent="0.2">
      <c r="B44" s="85"/>
      <c r="C44" s="32"/>
      <c r="D44" s="32"/>
      <c r="E44" s="33"/>
      <c r="F44" s="33"/>
      <c r="G44" s="43"/>
    </row>
    <row r="45" spans="1:7" s="64" customFormat="1" ht="15" customHeight="1" x14ac:dyDescent="0.2">
      <c r="B45" s="86" t="s">
        <v>17</v>
      </c>
      <c r="C45" s="29"/>
      <c r="D45" s="153" t="s">
        <v>131</v>
      </c>
      <c r="E45" s="154"/>
      <c r="F45" s="154"/>
      <c r="G45" s="43"/>
    </row>
    <row r="46" spans="1:7" s="64" customFormat="1" ht="15" customHeight="1" x14ac:dyDescent="0.2">
      <c r="B46" s="87" t="s">
        <v>18</v>
      </c>
      <c r="C46" s="29"/>
      <c r="D46" s="154"/>
      <c r="E46" s="154"/>
      <c r="F46" s="154"/>
      <c r="G46" s="43"/>
    </row>
    <row r="47" spans="1:7" s="64" customFormat="1" ht="15" customHeight="1" x14ac:dyDescent="0.2">
      <c r="B47" s="88" t="s">
        <v>20</v>
      </c>
      <c r="C47" s="29"/>
      <c r="D47" s="29"/>
      <c r="E47" s="34"/>
      <c r="F47" s="34"/>
      <c r="G47" s="43"/>
    </row>
    <row r="48" spans="1:7" s="64" customFormat="1" ht="23.25" customHeight="1" x14ac:dyDescent="0.2">
      <c r="B48" s="85"/>
      <c r="C48" s="32"/>
      <c r="D48" s="32"/>
      <c r="E48" s="33"/>
      <c r="F48" s="33"/>
      <c r="G48" s="43"/>
    </row>
    <row r="49" spans="2:7" s="64" customFormat="1" ht="45" customHeight="1" x14ac:dyDescent="0.35">
      <c r="B49" s="177" t="s">
        <v>1</v>
      </c>
      <c r="C49" s="160"/>
      <c r="D49" s="160"/>
      <c r="E49" s="160"/>
      <c r="F49" s="160"/>
      <c r="G49" s="43"/>
    </row>
    <row r="50" spans="2:7" s="64" customFormat="1" ht="31.5" customHeight="1" x14ac:dyDescent="0.2">
      <c r="B50" s="138" t="s">
        <v>4</v>
      </c>
      <c r="C50" s="139"/>
      <c r="D50" s="139"/>
      <c r="E50" s="139"/>
      <c r="F50" s="139"/>
      <c r="G50" s="43"/>
    </row>
    <row r="51" spans="2:7" s="64" customFormat="1" ht="31.5" customHeight="1" x14ac:dyDescent="0.2">
      <c r="B51" s="39"/>
      <c r="C51" s="41"/>
      <c r="D51" s="41"/>
      <c r="E51" s="41"/>
      <c r="F51" s="41"/>
      <c r="G51" s="43"/>
    </row>
    <row r="52" spans="2:7" s="64" customFormat="1" ht="54.75" customHeight="1" x14ac:dyDescent="0.2">
      <c r="B52" s="135" t="s">
        <v>32</v>
      </c>
      <c r="C52" s="136"/>
      <c r="D52" s="136"/>
      <c r="E52" s="136"/>
      <c r="F52" s="137"/>
      <c r="G52" s="43"/>
    </row>
    <row r="53" spans="2:7" s="64" customFormat="1" ht="7.5" customHeight="1" thickBot="1" x14ac:dyDescent="0.25">
      <c r="B53" s="39"/>
      <c r="C53" s="41"/>
      <c r="D53" s="41"/>
      <c r="E53" s="41"/>
      <c r="F53" s="41"/>
      <c r="G53" s="43"/>
    </row>
    <row r="54" spans="2:7" s="64" customFormat="1" ht="39.75" customHeight="1" thickTop="1" x14ac:dyDescent="0.2">
      <c r="B54" s="142" t="s">
        <v>5</v>
      </c>
      <c r="C54" s="143"/>
      <c r="D54" s="35" t="str">
        <f>IF(ISERROR(VLOOKUP(F54,'Eq CDC'!B:D,2,0)),"Numéro de club inconnu",VLOOKUP(F54,'Eq CDC'!B:D,2,0))</f>
        <v>Numéro de club inconnu</v>
      </c>
      <c r="E54" s="45" t="s">
        <v>27</v>
      </c>
      <c r="F54" s="108">
        <f>F5</f>
        <v>0</v>
      </c>
      <c r="G54" s="43"/>
    </row>
    <row r="55" spans="2:7" s="64" customFormat="1" ht="39.75" customHeight="1" thickBot="1" x14ac:dyDescent="0.25">
      <c r="B55" s="140" t="s">
        <v>26</v>
      </c>
      <c r="C55" s="141"/>
      <c r="D55" s="36" t="str">
        <f>IF(ISERROR(VLOOKUP(F54,'Eq CDC'!B:D,3,0)),"Numéro de club inconnu",VLOOKUP(F54,'Eq CDC'!B:D,3,0))</f>
        <v>Numéro de club inconnu</v>
      </c>
      <c r="E55" s="47"/>
      <c r="F55" s="48"/>
      <c r="G55" s="43"/>
    </row>
    <row r="56" spans="2:7" s="64" customFormat="1" ht="39.75" customHeight="1" thickTop="1" x14ac:dyDescent="0.2">
      <c r="B56" s="85"/>
      <c r="C56" s="85"/>
      <c r="D56" s="85"/>
      <c r="E56" s="41"/>
      <c r="F56" s="89"/>
      <c r="G56" s="43"/>
    </row>
    <row r="57" spans="2:7" s="64" customFormat="1" ht="30.75" customHeight="1" x14ac:dyDescent="0.2">
      <c r="B57" s="169" t="s">
        <v>31</v>
      </c>
      <c r="C57" s="170"/>
      <c r="D57" s="170"/>
      <c r="E57" s="170"/>
      <c r="F57" s="170"/>
      <c r="G57" s="43"/>
    </row>
    <row r="58" spans="2:7" s="50" customFormat="1" ht="9" customHeight="1" x14ac:dyDescent="0.2"/>
    <row r="59" spans="2:7" s="76" customFormat="1" ht="35.1" customHeight="1" x14ac:dyDescent="0.2">
      <c r="B59" s="155" t="s">
        <v>22</v>
      </c>
      <c r="C59" s="133"/>
      <c r="D59" s="156"/>
      <c r="E59" s="157"/>
      <c r="F59" s="158"/>
    </row>
    <row r="60" spans="2:7" s="76" customFormat="1" ht="35.1" customHeight="1" x14ac:dyDescent="0.2">
      <c r="B60" s="133" t="s">
        <v>15</v>
      </c>
      <c r="C60" s="134"/>
      <c r="D60" s="130"/>
      <c r="E60" s="131"/>
      <c r="F60" s="132"/>
    </row>
    <row r="61" spans="2:7" s="76" customFormat="1" ht="35.1" customHeight="1" x14ac:dyDescent="0.2">
      <c r="B61" s="128" t="s">
        <v>29</v>
      </c>
      <c r="C61" s="129"/>
      <c r="D61" s="130"/>
      <c r="E61" s="131"/>
      <c r="F61" s="132"/>
    </row>
    <row r="62" spans="2:7" s="76" customFormat="1" ht="35.1" customHeight="1" x14ac:dyDescent="0.2">
      <c r="B62" s="128" t="s">
        <v>30</v>
      </c>
      <c r="C62" s="129"/>
      <c r="D62" s="130"/>
      <c r="E62" s="131"/>
      <c r="F62" s="132"/>
    </row>
    <row r="63" spans="2:7" s="76" customFormat="1" ht="17.100000000000001" customHeight="1" x14ac:dyDescent="0.2">
      <c r="B63" s="121" t="s">
        <v>126</v>
      </c>
      <c r="C63" s="122"/>
      <c r="D63" s="125" t="s">
        <v>134</v>
      </c>
      <c r="E63" s="126"/>
      <c r="F63" s="127"/>
    </row>
    <row r="64" spans="2:7" s="76" customFormat="1" ht="18" customHeight="1" x14ac:dyDescent="0.2">
      <c r="B64" s="123"/>
      <c r="C64" s="124"/>
      <c r="D64" s="90" t="s">
        <v>127</v>
      </c>
      <c r="E64" s="91"/>
      <c r="F64" s="92"/>
    </row>
    <row r="65" spans="1:7" s="76" customFormat="1" ht="17.45" customHeight="1" x14ac:dyDescent="0.2">
      <c r="B65" s="117"/>
      <c r="C65" s="114" t="s">
        <v>149</v>
      </c>
      <c r="D65" s="114" t="s">
        <v>150</v>
      </c>
      <c r="E65" s="114" t="s">
        <v>151</v>
      </c>
      <c r="F65" s="114" t="s">
        <v>152</v>
      </c>
    </row>
    <row r="66" spans="1:7" s="76" customFormat="1" ht="17.45" customHeight="1" x14ac:dyDescent="0.2">
      <c r="B66" s="118"/>
      <c r="C66" s="115"/>
      <c r="D66" s="115"/>
      <c r="E66" s="115"/>
      <c r="F66" s="115"/>
    </row>
    <row r="67" spans="1:7" s="76" customFormat="1" ht="17.45" customHeight="1" x14ac:dyDescent="0.2">
      <c r="B67" s="118"/>
      <c r="C67" s="112"/>
      <c r="D67" s="112"/>
      <c r="E67" s="112"/>
      <c r="F67" s="112"/>
    </row>
    <row r="68" spans="1:7" s="76" customFormat="1" ht="17.45" customHeight="1" x14ac:dyDescent="0.2">
      <c r="B68" s="118"/>
      <c r="C68" s="113"/>
      <c r="D68" s="113"/>
      <c r="E68" s="113"/>
      <c r="F68" s="113"/>
    </row>
    <row r="69" spans="1:7" s="64" customFormat="1" ht="33.75" customHeight="1" x14ac:dyDescent="0.2">
      <c r="B69" s="60"/>
      <c r="C69" s="60"/>
      <c r="D69" s="60"/>
      <c r="E69" s="60"/>
      <c r="F69" s="60"/>
      <c r="G69" s="43"/>
    </row>
    <row r="70" spans="1:7" s="64" customFormat="1" ht="14.25" customHeight="1" x14ac:dyDescent="0.2">
      <c r="B70" s="116" t="s">
        <v>16</v>
      </c>
      <c r="C70" s="116"/>
      <c r="D70" s="116"/>
      <c r="E70" s="116"/>
      <c r="F70" s="116"/>
      <c r="G70" s="43"/>
    </row>
    <row r="71" spans="1:7" s="64" customFormat="1" ht="114" customHeight="1" x14ac:dyDescent="0.2">
      <c r="B71" s="109"/>
      <c r="C71" s="110"/>
      <c r="D71" s="110"/>
      <c r="E71" s="110"/>
      <c r="F71" s="111"/>
    </row>
    <row r="72" spans="1:7" s="94" customFormat="1" ht="21" customHeight="1" x14ac:dyDescent="0.2">
      <c r="A72" s="71"/>
      <c r="B72" s="93" t="s">
        <v>17</v>
      </c>
      <c r="C72" s="28"/>
      <c r="D72" s="31"/>
      <c r="E72" s="31"/>
      <c r="F72" s="31"/>
    </row>
    <row r="73" spans="1:7" s="95" customFormat="1" ht="21" customHeight="1" x14ac:dyDescent="0.2">
      <c r="A73" s="43"/>
      <c r="B73" s="71" t="s">
        <v>18</v>
      </c>
      <c r="C73" s="31"/>
      <c r="D73" s="31"/>
      <c r="E73" s="31"/>
      <c r="F73" s="31"/>
    </row>
    <row r="74" spans="1:7" ht="21" customHeight="1" x14ac:dyDescent="0.2">
      <c r="B74" s="43"/>
      <c r="C74" s="43"/>
      <c r="D74" s="43"/>
      <c r="E74" s="43"/>
      <c r="F74" s="43"/>
    </row>
    <row r="75" spans="1:7" ht="21" customHeight="1" x14ac:dyDescent="0.2">
      <c r="B75" s="63" t="s">
        <v>25</v>
      </c>
      <c r="C75" s="43"/>
      <c r="D75" s="43"/>
      <c r="E75" s="43"/>
      <c r="F75" s="43"/>
    </row>
    <row r="76" spans="1:7" x14ac:dyDescent="0.2">
      <c r="B76" s="63" t="s">
        <v>19</v>
      </c>
      <c r="C76" s="43"/>
      <c r="D76" s="43"/>
      <c r="E76" s="43"/>
      <c r="F76" s="43"/>
    </row>
    <row r="77" spans="1:7" ht="16.5" customHeight="1" x14ac:dyDescent="0.2">
      <c r="B77" s="93" t="s">
        <v>20</v>
      </c>
      <c r="C77" s="43"/>
      <c r="D77" s="43"/>
      <c r="E77" s="43"/>
      <c r="F77" s="43"/>
    </row>
    <row r="78" spans="1:7" ht="16.5" customHeight="1" x14ac:dyDescent="0.2"/>
    <row r="79" spans="1:7" ht="16.5" customHeight="1" x14ac:dyDescent="0.2"/>
    <row r="80" spans="1:7" ht="16.5" customHeight="1" x14ac:dyDescent="0.2"/>
    <row r="81" ht="16.5" customHeight="1" x14ac:dyDescent="0.2"/>
    <row r="82" ht="16.5" customHeight="1" x14ac:dyDescent="0.2"/>
    <row r="83" ht="16.5" customHeight="1" x14ac:dyDescent="0.2"/>
    <row r="84" ht="16.5" customHeight="1" x14ac:dyDescent="0.2"/>
    <row r="85" ht="16.5" customHeight="1" x14ac:dyDescent="0.2"/>
    <row r="134" ht="16.5" customHeight="1" x14ac:dyDescent="0.2"/>
    <row r="135" ht="16.5" customHeight="1" x14ac:dyDescent="0.2"/>
    <row r="136" ht="16.5" customHeight="1" x14ac:dyDescent="0.2"/>
    <row r="137" ht="16.5" customHeight="1" x14ac:dyDescent="0.2"/>
  </sheetData>
  <sheetProtection selectLockedCells="1"/>
  <mergeCells count="48">
    <mergeCell ref="B2:F2"/>
    <mergeCell ref="B3:F3"/>
    <mergeCell ref="B42:E42"/>
    <mergeCell ref="B57:F57"/>
    <mergeCell ref="B24:F24"/>
    <mergeCell ref="B35:F35"/>
    <mergeCell ref="B43:E43"/>
    <mergeCell ref="B49:F49"/>
    <mergeCell ref="B6:C6"/>
    <mergeCell ref="B15:D15"/>
    <mergeCell ref="B54:C54"/>
    <mergeCell ref="B8:F8"/>
    <mergeCell ref="B14:D14"/>
    <mergeCell ref="B5:C5"/>
    <mergeCell ref="B9:F9"/>
    <mergeCell ref="C27:C28"/>
    <mergeCell ref="D27:D28"/>
    <mergeCell ref="E27:F27"/>
    <mergeCell ref="B11:F11"/>
    <mergeCell ref="E18:F18"/>
    <mergeCell ref="C18:C19"/>
    <mergeCell ref="D18:D19"/>
    <mergeCell ref="B39:F39"/>
    <mergeCell ref="B63:C64"/>
    <mergeCell ref="D63:F63"/>
    <mergeCell ref="B62:C62"/>
    <mergeCell ref="D62:F62"/>
    <mergeCell ref="B61:C61"/>
    <mergeCell ref="B60:C60"/>
    <mergeCell ref="B52:F52"/>
    <mergeCell ref="B50:F50"/>
    <mergeCell ref="D61:F61"/>
    <mergeCell ref="B55:C55"/>
    <mergeCell ref="D45:F46"/>
    <mergeCell ref="D60:F60"/>
    <mergeCell ref="B59:C59"/>
    <mergeCell ref="D59:F59"/>
    <mergeCell ref="B71:F71"/>
    <mergeCell ref="D67:D68"/>
    <mergeCell ref="E67:E68"/>
    <mergeCell ref="F67:F68"/>
    <mergeCell ref="F65:F66"/>
    <mergeCell ref="B70:F70"/>
    <mergeCell ref="C67:C68"/>
    <mergeCell ref="E65:E66"/>
    <mergeCell ref="C65:C66"/>
    <mergeCell ref="B65:B68"/>
    <mergeCell ref="D65:D66"/>
  </mergeCells>
  <conditionalFormatting sqref="A48:F81">
    <cfRule type="expression" dxfId="14" priority="43" stopIfTrue="1">
      <formula>$F$43="NON"</formula>
    </cfRule>
  </conditionalFormatting>
  <conditionalFormatting sqref="B44:F47">
    <cfRule type="expression" dxfId="13" priority="1" stopIfTrue="1">
      <formula>$F$43="NON"</formula>
    </cfRule>
  </conditionalFormatting>
  <conditionalFormatting sqref="B71:F71">
    <cfRule type="expression" dxfId="12" priority="50" stopIfTrue="1">
      <formula>$F$43="NON"</formula>
    </cfRule>
    <cfRule type="expression" dxfId="11" priority="51" stopIfTrue="1">
      <formula>$F$43="OUI"</formula>
    </cfRule>
  </conditionalFormatting>
  <conditionalFormatting sqref="C67:F68">
    <cfRule type="expression" dxfId="10" priority="16" stopIfTrue="1">
      <formula>$F$43="OUI"</formula>
    </cfRule>
  </conditionalFormatting>
  <conditionalFormatting sqref="D5">
    <cfRule type="expression" dxfId="9" priority="38" stopIfTrue="1">
      <formula>$F5=""</formula>
    </cfRule>
  </conditionalFormatting>
  <conditionalFormatting sqref="D6">
    <cfRule type="expression" dxfId="8" priority="13" stopIfTrue="1">
      <formula>$F5=""</formula>
    </cfRule>
  </conditionalFormatting>
  <conditionalFormatting sqref="D54">
    <cfRule type="expression" dxfId="7" priority="2" stopIfTrue="1">
      <formula>$F$43="NON"</formula>
    </cfRule>
    <cfRule type="expression" dxfId="6" priority="4" stopIfTrue="1">
      <formula>$F54=0</formula>
    </cfRule>
    <cfRule type="expression" dxfId="5" priority="12" stopIfTrue="1">
      <formula>$F54=""</formula>
    </cfRule>
  </conditionalFormatting>
  <conditionalFormatting sqref="D55">
    <cfRule type="expression" dxfId="4" priority="3" stopIfTrue="1">
      <formula>$F54=0</formula>
    </cfRule>
    <cfRule type="expression" dxfId="3" priority="11" stopIfTrue="1">
      <formula>$F54=""</formula>
    </cfRule>
  </conditionalFormatting>
  <conditionalFormatting sqref="D59:D62">
    <cfRule type="expression" dxfId="2" priority="37">
      <formula>$F$43="OUI"</formula>
    </cfRule>
  </conditionalFormatting>
  <conditionalFormatting sqref="E6:F6">
    <cfRule type="expression" dxfId="1" priority="15" stopIfTrue="1">
      <formula>$F5=""</formula>
    </cfRule>
  </conditionalFormatting>
  <conditionalFormatting sqref="F43 F56">
    <cfRule type="cellIs" dxfId="0" priority="23" stopIfTrue="1" operator="equal">
      <formula>"OUI"</formula>
    </cfRule>
  </conditionalFormatting>
  <dataValidations count="2">
    <dataValidation type="list" allowBlank="1" showInputMessage="1" showErrorMessage="1" sqref="D20:D22 D29:D33" xr:uid="{00000000-0002-0000-0100-000000000000}">
      <formula1>Choix2014</formula1>
    </dataValidation>
    <dataValidation type="list" allowBlank="1" showInputMessage="1" showErrorMessage="1" sqref="F43" xr:uid="{00000000-0002-0000-0100-000001000000}">
      <formula1>$G$5:$G$6</formula1>
    </dataValidation>
  </dataValidations>
  <printOptions horizontalCentered="1"/>
  <pageMargins left="0.19685039370078741" right="0.19685039370078741" top="0.19685039370078741" bottom="0.19685039370078741" header="0.23622047244094491" footer="0.11811023622047245"/>
  <pageSetup paperSize="9" scale="78" fitToHeight="0" orientation="portrait" r:id="rId1"/>
  <headerFooter alignWithMargins="0"/>
  <rowBreaks count="1" manualBreakCount="1">
    <brk id="4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Eq CDC</vt:lpstr>
      <vt:lpstr>CDC</vt:lpstr>
      <vt:lpstr>Choix2014</vt:lpstr>
      <vt:lpstr>CDC!Zone_d_impression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dc:creator>
  <cp:lastModifiedBy>claude greau</cp:lastModifiedBy>
  <cp:lastPrinted>2015-11-10T08:10:33Z</cp:lastPrinted>
  <dcterms:created xsi:type="dcterms:W3CDTF">2014-04-27T07:30:23Z</dcterms:created>
  <dcterms:modified xsi:type="dcterms:W3CDTF">2024-11-26T13:25:44Z</dcterms:modified>
</cp:coreProperties>
</file>